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checkCompatibility="1" autoCompressPictures="0"/>
  <mc:AlternateContent xmlns:mc="http://schemas.openxmlformats.org/markup-compatibility/2006">
    <mc:Choice Requires="x15">
      <x15ac:absPath xmlns:x15ac="http://schemas.microsoft.com/office/spreadsheetml/2010/11/ac" url="C:\Users\aemtp\Google Drive (yallarealty1@gmail.com)\YFS client docs\Active docs and forms\"/>
    </mc:Choice>
  </mc:AlternateContent>
  <xr:revisionPtr revIDLastSave="0" documentId="8_{495A0E0C-DBEF-4BF8-AC4D-F75628362691}" xr6:coauthVersionLast="47" xr6:coauthVersionMax="47" xr10:uidLastSave="{00000000-0000-0000-0000-000000000000}"/>
  <bookViews>
    <workbookView xWindow="-110" yWindow="-110" windowWidth="38620" windowHeight="21100" tabRatio="736" activeTab="2" xr2:uid="{00000000-000D-0000-FFFF-FFFF00000000}"/>
  </bookViews>
  <sheets>
    <sheet name="PFS" sheetId="5" r:id="rId1"/>
    <sheet name="PFS Worksheet" sheetId="6" r:id="rId2"/>
    <sheet name="SREO" sheetId="1" r:id="rId3"/>
    <sheet name="Sheet3" sheetId="3" state="hidden" r:id="rId4"/>
  </sheets>
  <externalReferences>
    <externalReference r:id="rId5"/>
  </externalReferences>
  <definedNames>
    <definedName name="_xlnm.Print_Area" localSheetId="0">PFS!$B$1:$N$39</definedName>
    <definedName name="_xlnm.Print_Area" localSheetId="1">'PFS Worksheet'!$B$2:$J$131</definedName>
    <definedName name="_xlnm.Print_Area" localSheetId="2">SREO!$B$1:$AG$52</definedName>
    <definedName name="rngVersionNumber">[1]I!$C$38</definedName>
    <definedName name="schedule1">'PFS Worksheet'!$C$4</definedName>
    <definedName name="schedule10">'PFS Worksheet'!$C$94</definedName>
    <definedName name="schedule11">'PFS Worksheet'!$C$105</definedName>
    <definedName name="schedule12">'PFS Worksheet'!$C$125</definedName>
    <definedName name="schedule2">'PFS Worksheet'!$B$26</definedName>
    <definedName name="schedule3">'PFS Worksheet'!$C$34</definedName>
    <definedName name="schedule4">'PFS Worksheet'!#REF!</definedName>
    <definedName name="schedule5a">'PFS Worksheet'!#REF!</definedName>
    <definedName name="schedule5b">'PFS Worksheet'!#REF!</definedName>
    <definedName name="schedule6">'PFS Worksheet'!$C$42</definedName>
    <definedName name="schedule7">'PFS Worksheet'!#REF!</definedName>
    <definedName name="schedule8">'PFS Worksheet'!$C$51</definedName>
    <definedName name="schedule9">'PFS Worksheet'!$C$84</definedName>
    <definedName name="valuevx">42.314159</definedName>
    <definedName name="vertex42_copyright" hidden="1">"© 2015 Vertex42 LLC"</definedName>
    <definedName name="vertex42_id" hidden="1">"personal-financial-statement.xlsx"</definedName>
    <definedName name="vertex42_title" hidden="1">"Personal Financial Statement Template"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4" i="5" l="1"/>
  <c r="F24" i="5"/>
  <c r="B11" i="1"/>
  <c r="G65" i="6" l="1"/>
  <c r="AF21" i="1" l="1"/>
  <c r="AE21" i="1"/>
  <c r="AD21" i="1"/>
  <c r="AC21" i="1"/>
  <c r="Z21" i="1"/>
  <c r="AB21" i="1" s="1"/>
  <c r="AE11" i="1"/>
  <c r="AG21" i="1" l="1"/>
  <c r="AA21" i="1"/>
  <c r="G47" i="6" l="1"/>
  <c r="G46" i="6"/>
  <c r="G45" i="6"/>
  <c r="AF11" i="1"/>
  <c r="AG11" i="1" s="1"/>
  <c r="AE12" i="1"/>
  <c r="AI12" i="1" s="1"/>
  <c r="AF12" i="1"/>
  <c r="AE13" i="1"/>
  <c r="AI13" i="1" s="1"/>
  <c r="AF13" i="1"/>
  <c r="AJ13" i="1" s="1"/>
  <c r="AF10" i="1"/>
  <c r="AE10" i="1"/>
  <c r="AE14" i="1"/>
  <c r="AF14" i="1"/>
  <c r="AE15" i="1"/>
  <c r="AF15" i="1"/>
  <c r="AE16" i="1"/>
  <c r="AF16" i="1"/>
  <c r="AJ16" i="1" s="1"/>
  <c r="AE17" i="1"/>
  <c r="AI17" i="1" s="1"/>
  <c r="AF17" i="1"/>
  <c r="AE18" i="1"/>
  <c r="AF18" i="1"/>
  <c r="AE19" i="1"/>
  <c r="AI19" i="1" s="1"/>
  <c r="AF19" i="1"/>
  <c r="AE20" i="1"/>
  <c r="AF20" i="1"/>
  <c r="AJ20" i="1" s="1"/>
  <c r="AE22" i="1"/>
  <c r="AI22" i="1" s="1"/>
  <c r="AF22" i="1"/>
  <c r="AJ22" i="1" s="1"/>
  <c r="AE23" i="1"/>
  <c r="AI23" i="1" s="1"/>
  <c r="AF23" i="1"/>
  <c r="AJ23" i="1" s="1"/>
  <c r="AE24" i="1"/>
  <c r="AF24" i="1"/>
  <c r="AE25" i="1"/>
  <c r="AF25" i="1"/>
  <c r="AJ25" i="1" s="1"/>
  <c r="AE26" i="1"/>
  <c r="AI26" i="1" s="1"/>
  <c r="AF26" i="1"/>
  <c r="AJ26" i="1" s="1"/>
  <c r="AE27" i="1"/>
  <c r="AF27" i="1"/>
  <c r="B12" i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Z12" i="1"/>
  <c r="AA12" i="1" s="1"/>
  <c r="E89" i="6"/>
  <c r="F22" i="5" s="1"/>
  <c r="E56" i="6"/>
  <c r="F18" i="5" s="1"/>
  <c r="F19" i="5"/>
  <c r="E73" i="6"/>
  <c r="F20" i="5" s="1"/>
  <c r="F81" i="6"/>
  <c r="F21" i="5" s="1"/>
  <c r="G102" i="6"/>
  <c r="M16" i="5" s="1"/>
  <c r="H31" i="6"/>
  <c r="M13" i="5" s="1"/>
  <c r="J73" i="6"/>
  <c r="M14" i="5" s="1"/>
  <c r="I112" i="6"/>
  <c r="M17" i="5" s="1"/>
  <c r="I122" i="6"/>
  <c r="M18" i="5" s="1"/>
  <c r="E130" i="6"/>
  <c r="M20" i="5" s="1"/>
  <c r="E138" i="6"/>
  <c r="M21" i="5" s="1"/>
  <c r="G31" i="6"/>
  <c r="F15" i="5" s="1"/>
  <c r="H122" i="6"/>
  <c r="K19" i="5" s="1"/>
  <c r="F102" i="6"/>
  <c r="H112" i="6"/>
  <c r="I73" i="6"/>
  <c r="K15" i="5" s="1"/>
  <c r="E39" i="6"/>
  <c r="F16" i="5" s="1"/>
  <c r="Z13" i="1"/>
  <c r="AB13" i="1" s="1"/>
  <c r="AC13" i="1"/>
  <c r="AD13" i="1"/>
  <c r="Z10" i="1"/>
  <c r="AA10" i="1" s="1"/>
  <c r="Z11" i="1"/>
  <c r="AA11" i="1" s="1"/>
  <c r="Z14" i="1"/>
  <c r="AA14" i="1" s="1"/>
  <c r="Z15" i="1"/>
  <c r="AB15" i="1" s="1"/>
  <c r="Z16" i="1"/>
  <c r="AB16" i="1" s="1"/>
  <c r="Z17" i="1"/>
  <c r="AA17" i="1" s="1"/>
  <c r="Z18" i="1"/>
  <c r="AA18" i="1" s="1"/>
  <c r="Z19" i="1"/>
  <c r="AA19" i="1" s="1"/>
  <c r="Z20" i="1"/>
  <c r="AB20" i="1" s="1"/>
  <c r="Z22" i="1"/>
  <c r="AA22" i="1" s="1"/>
  <c r="Z23" i="1"/>
  <c r="AA23" i="1" s="1"/>
  <c r="Z24" i="1"/>
  <c r="AB24" i="1" s="1"/>
  <c r="Z25" i="1"/>
  <c r="AB25" i="1" s="1"/>
  <c r="Z26" i="1"/>
  <c r="AA26" i="1" s="1"/>
  <c r="Z27" i="1"/>
  <c r="AB27" i="1" s="1"/>
  <c r="AD27" i="1"/>
  <c r="AC27" i="1"/>
  <c r="AD26" i="1"/>
  <c r="AC26" i="1"/>
  <c r="AD25" i="1"/>
  <c r="AC25" i="1"/>
  <c r="AD24" i="1"/>
  <c r="AC24" i="1"/>
  <c r="AD23" i="1"/>
  <c r="AC23" i="1"/>
  <c r="AD22" i="1"/>
  <c r="AC22" i="1"/>
  <c r="AD20" i="1"/>
  <c r="AC20" i="1"/>
  <c r="AD19" i="1"/>
  <c r="AC19" i="1"/>
  <c r="AD18" i="1"/>
  <c r="AC18" i="1"/>
  <c r="AD17" i="1"/>
  <c r="AC17" i="1"/>
  <c r="AD16" i="1"/>
  <c r="AC16" i="1"/>
  <c r="AD15" i="1"/>
  <c r="AC15" i="1"/>
  <c r="AD14" i="1"/>
  <c r="AC14" i="1"/>
  <c r="AD12" i="1"/>
  <c r="AC12" i="1"/>
  <c r="AD11" i="1"/>
  <c r="AC11" i="1"/>
  <c r="AD10" i="1"/>
  <c r="AC10" i="1"/>
  <c r="X29" i="1"/>
  <c r="W29" i="1"/>
  <c r="U29" i="1"/>
  <c r="S29" i="1"/>
  <c r="I29" i="1"/>
  <c r="AD29" i="1"/>
  <c r="AB29" i="1"/>
  <c r="AA29" i="1"/>
  <c r="X56" i="1"/>
  <c r="Y56" i="1"/>
  <c r="Z56" i="1"/>
  <c r="AA56" i="1"/>
  <c r="AB56" i="1"/>
  <c r="AC56" i="1"/>
  <c r="AD56" i="1"/>
  <c r="AE57" i="1"/>
  <c r="AE58" i="1" s="1"/>
  <c r="AN18" i="1"/>
  <c r="AM18" i="1"/>
  <c r="AL18" i="1"/>
  <c r="AJ18" i="1"/>
  <c r="AI18" i="1"/>
  <c r="AN17" i="1"/>
  <c r="AM17" i="1"/>
  <c r="AL17" i="1"/>
  <c r="AJ17" i="1"/>
  <c r="AN16" i="1"/>
  <c r="AM16" i="1"/>
  <c r="AL16" i="1"/>
  <c r="AI16" i="1"/>
  <c r="AN15" i="1"/>
  <c r="AM15" i="1"/>
  <c r="AL15" i="1"/>
  <c r="AI15" i="1"/>
  <c r="AN14" i="1"/>
  <c r="AM14" i="1"/>
  <c r="AL14" i="1"/>
  <c r="AJ14" i="1"/>
  <c r="AI14" i="1"/>
  <c r="AN11" i="1"/>
  <c r="AN12" i="1"/>
  <c r="AN13" i="1"/>
  <c r="AN19" i="1"/>
  <c r="AN20" i="1"/>
  <c r="AN22" i="1"/>
  <c r="AN23" i="1"/>
  <c r="AN24" i="1"/>
  <c r="AN25" i="1"/>
  <c r="AN26" i="1"/>
  <c r="AN27" i="1"/>
  <c r="AO8" i="1"/>
  <c r="AP8" i="1" s="1"/>
  <c r="AM11" i="1"/>
  <c r="AM12" i="1"/>
  <c r="AM13" i="1"/>
  <c r="AM19" i="1"/>
  <c r="AM20" i="1"/>
  <c r="AM22" i="1"/>
  <c r="AM23" i="1"/>
  <c r="AM24" i="1"/>
  <c r="AM25" i="1"/>
  <c r="AM26" i="1"/>
  <c r="AM27" i="1"/>
  <c r="AM10" i="1"/>
  <c r="AL10" i="1"/>
  <c r="AL11" i="1"/>
  <c r="AL12" i="1"/>
  <c r="AL13" i="1"/>
  <c r="AL19" i="1"/>
  <c r="AL20" i="1"/>
  <c r="AL22" i="1"/>
  <c r="AL23" i="1"/>
  <c r="AL24" i="1"/>
  <c r="AL25" i="1"/>
  <c r="AL26" i="1"/>
  <c r="AL27" i="1"/>
  <c r="AJ19" i="1"/>
  <c r="AJ24" i="1"/>
  <c r="AJ27" i="1"/>
  <c r="AI20" i="1"/>
  <c r="AI24" i="1"/>
  <c r="AI25" i="1"/>
  <c r="Q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R56" i="1"/>
  <c r="S56" i="1"/>
  <c r="U56" i="1"/>
  <c r="V56" i="1"/>
  <c r="W56" i="1"/>
  <c r="C56" i="1"/>
  <c r="AI11" i="1"/>
  <c r="AJ11" i="1"/>
  <c r="AJ12" i="1"/>
  <c r="AN10" i="1"/>
  <c r="Y29" i="1"/>
  <c r="AJ10" i="1" l="1"/>
  <c r="M23" i="5"/>
  <c r="AI10" i="1"/>
  <c r="F23" i="5"/>
  <c r="AB10" i="1"/>
  <c r="AB14" i="1"/>
  <c r="AG25" i="1"/>
  <c r="AK25" i="1" s="1"/>
  <c r="AB18" i="1"/>
  <c r="AG15" i="1"/>
  <c r="AK15" i="1" s="1"/>
  <c r="AB12" i="1"/>
  <c r="AB23" i="1"/>
  <c r="AO19" i="1"/>
  <c r="AG13" i="1"/>
  <c r="AK13" i="1" s="1"/>
  <c r="AP24" i="1"/>
  <c r="AP16" i="1"/>
  <c r="AO20" i="1"/>
  <c r="AB17" i="1"/>
  <c r="AO16" i="1"/>
  <c r="AG16" i="1"/>
  <c r="AK16" i="1" s="1"/>
  <c r="AG24" i="1"/>
  <c r="AK24" i="1" s="1"/>
  <c r="AP26" i="1"/>
  <c r="AO24" i="1"/>
  <c r="AG27" i="1"/>
  <c r="AK27" i="1" s="1"/>
  <c r="AP10" i="1"/>
  <c r="AO27" i="1"/>
  <c r="AB19" i="1"/>
  <c r="AA13" i="1"/>
  <c r="AG18" i="1"/>
  <c r="AK18" i="1" s="1"/>
  <c r="AG26" i="1"/>
  <c r="AK26" i="1" s="1"/>
  <c r="AD30" i="1"/>
  <c r="AD31" i="1"/>
  <c r="G48" i="6"/>
  <c r="F17" i="5" s="1"/>
  <c r="AG23" i="1"/>
  <c r="AK23" i="1" s="1"/>
  <c r="AM29" i="1"/>
  <c r="D40" i="1" s="1"/>
  <c r="AJ15" i="1"/>
  <c r="AJ29" i="1" s="1"/>
  <c r="D44" i="1" s="1"/>
  <c r="AI27" i="1"/>
  <c r="AI29" i="1" s="1"/>
  <c r="D43" i="1" s="1"/>
  <c r="AP19" i="1"/>
  <c r="AP25" i="1"/>
  <c r="AO12" i="1"/>
  <c r="AO17" i="1"/>
  <c r="AL29" i="1"/>
  <c r="D39" i="1" s="1"/>
  <c r="AP23" i="1"/>
  <c r="AO26" i="1"/>
  <c r="AO22" i="1"/>
  <c r="AO15" i="1"/>
  <c r="AA27" i="1"/>
  <c r="AG22" i="1"/>
  <c r="AK22" i="1" s="1"/>
  <c r="AG20" i="1"/>
  <c r="AK20" i="1" s="1"/>
  <c r="AG17" i="1"/>
  <c r="AK17" i="1" s="1"/>
  <c r="AG12" i="1"/>
  <c r="AK12" i="1" s="1"/>
  <c r="AO13" i="1"/>
  <c r="AO18" i="1"/>
  <c r="AP18" i="1"/>
  <c r="AP12" i="1"/>
  <c r="AP14" i="1"/>
  <c r="AP11" i="1"/>
  <c r="AO10" i="1"/>
  <c r="AP13" i="1"/>
  <c r="AP20" i="1"/>
  <c r="AO14" i="1"/>
  <c r="AG19" i="1"/>
  <c r="AK19" i="1" s="1"/>
  <c r="AK11" i="1"/>
  <c r="AP27" i="1"/>
  <c r="AQ8" i="1"/>
  <c r="AP17" i="1"/>
  <c r="AO23" i="1"/>
  <c r="Z29" i="1"/>
  <c r="AP15" i="1"/>
  <c r="AP22" i="1"/>
  <c r="AO11" i="1"/>
  <c r="AO25" i="1"/>
  <c r="AF29" i="1"/>
  <c r="AG10" i="1"/>
  <c r="AN29" i="1"/>
  <c r="D48" i="1" s="1"/>
  <c r="H23" i="6"/>
  <c r="F14" i="5" s="1"/>
  <c r="G13" i="6"/>
  <c r="F13" i="5" s="1"/>
  <c r="AQ9" i="1"/>
  <c r="AO9" i="1"/>
  <c r="C48" i="1"/>
  <c r="AN9" i="1"/>
  <c r="C50" i="1"/>
  <c r="AR9" i="1"/>
  <c r="C49" i="1"/>
  <c r="AP9" i="1"/>
  <c r="C52" i="1"/>
  <c r="C51" i="1"/>
  <c r="AA25" i="1"/>
  <c r="AA20" i="1"/>
  <c r="AA16" i="1"/>
  <c r="AE29" i="1"/>
  <c r="AB22" i="1"/>
  <c r="AA24" i="1"/>
  <c r="AA15" i="1"/>
  <c r="AG14" i="1"/>
  <c r="AK14" i="1" s="1"/>
  <c r="AB26" i="1"/>
  <c r="AB11" i="1"/>
  <c r="F31" i="5" l="1"/>
  <c r="M26" i="5"/>
  <c r="AP29" i="1"/>
  <c r="D50" i="1" s="1"/>
  <c r="F26" i="5"/>
  <c r="AO29" i="1"/>
  <c r="D49" i="1" s="1"/>
  <c r="AA30" i="1"/>
  <c r="AB31" i="1"/>
  <c r="AQ20" i="1"/>
  <c r="AQ13" i="1"/>
  <c r="AQ27" i="1"/>
  <c r="AQ14" i="1"/>
  <c r="AQ19" i="1"/>
  <c r="AQ25" i="1"/>
  <c r="AQ26" i="1"/>
  <c r="AQ23" i="1"/>
  <c r="AR8" i="1"/>
  <c r="AQ16" i="1"/>
  <c r="AQ15" i="1"/>
  <c r="AQ12" i="1"/>
  <c r="AQ11" i="1"/>
  <c r="AQ18" i="1"/>
  <c r="AQ10" i="1"/>
  <c r="AQ17" i="1"/>
  <c r="AQ24" i="1"/>
  <c r="AQ22" i="1"/>
  <c r="AK10" i="1"/>
  <c r="AB30" i="1"/>
  <c r="AG29" i="1"/>
  <c r="AA31" i="1"/>
  <c r="F30" i="5" l="1"/>
  <c r="AR12" i="1"/>
  <c r="AR15" i="1"/>
  <c r="AR11" i="1"/>
  <c r="AR25" i="1"/>
  <c r="AR24" i="1"/>
  <c r="AR27" i="1"/>
  <c r="AR20" i="1"/>
  <c r="AR26" i="1"/>
  <c r="AR23" i="1"/>
  <c r="AR17" i="1"/>
  <c r="AR18" i="1"/>
  <c r="AR19" i="1"/>
  <c r="AR13" i="1"/>
  <c r="AR16" i="1"/>
  <c r="AR22" i="1"/>
  <c r="AR14" i="1"/>
  <c r="AR10" i="1"/>
  <c r="AQ29" i="1"/>
  <c r="D51" i="1" s="1"/>
  <c r="AK29" i="1"/>
  <c r="D45" i="1" s="1"/>
  <c r="AR29" i="1" l="1"/>
  <c r="D52" i="1" s="1"/>
</calcChain>
</file>

<file path=xl/sharedStrings.xml><?xml version="1.0" encoding="utf-8"?>
<sst xmlns="http://schemas.openxmlformats.org/spreadsheetml/2006/main" count="331" uniqueCount="202">
  <si>
    <t xml:space="preserve"> PERSONAL FINANCIAL STATEMENT</t>
  </si>
  <si>
    <t>As Of:</t>
  </si>
  <si>
    <t>Complete this form for each Borrower Principal: (1) Borrower (individual) or (2) each limited partner who owns 25% or more interest and each general partner, or (3) each managing member, non member manager and non managing member owning 25% or more, or (4) any person providing the non-recourse guaranty.</t>
  </si>
  <si>
    <t>Name(s)</t>
  </si>
  <si>
    <t>DOB</t>
  </si>
  <si>
    <t>Residence Address</t>
  </si>
  <si>
    <t>Phone</t>
  </si>
  <si>
    <t>City</t>
  </si>
  <si>
    <t>State</t>
  </si>
  <si>
    <t>Zip</t>
  </si>
  <si>
    <t>Business Name of Applicant/Borrower</t>
  </si>
  <si>
    <t>ASSETS</t>
  </si>
  <si>
    <t>LIABILITIES</t>
  </si>
  <si>
    <t>(Omit Cents)</t>
  </si>
  <si>
    <t>Cryptocurrency</t>
  </si>
  <si>
    <t>Cash On Hands &amp; In Banks</t>
  </si>
  <si>
    <t>$</t>
  </si>
  <si>
    <t>Loan on Life Insurance</t>
  </si>
  <si>
    <t>Life Insurance</t>
  </si>
  <si>
    <t>Installment Account (Auto)</t>
  </si>
  <si>
    <t>Stocks &amp; Bonds</t>
  </si>
  <si>
    <t>Life Insurance - Cash Surrender Value Only</t>
  </si>
  <si>
    <t>Mo. Payments</t>
  </si>
  <si>
    <t>Accounts Payable</t>
  </si>
  <si>
    <t>Oil &amp; Gas</t>
  </si>
  <si>
    <t>IRA, 401k, SEP &amp; Other Retirement Accounts</t>
  </si>
  <si>
    <t>Notes Payable to Banks and Others</t>
  </si>
  <si>
    <t>Installment Account (Other)</t>
  </si>
  <si>
    <t>Automobiles</t>
  </si>
  <si>
    <t>Automobiles - Current Value</t>
  </si>
  <si>
    <t>Unpaid Taxes</t>
  </si>
  <si>
    <t>Personal Property</t>
  </si>
  <si>
    <t>Other Liabilities</t>
  </si>
  <si>
    <t>Other Assets</t>
  </si>
  <si>
    <t>Real Estate (Personal Residence)</t>
  </si>
  <si>
    <t>Mortgages on Real Estate (Residence)</t>
  </si>
  <si>
    <t>Real Estate (Investment)</t>
  </si>
  <si>
    <t>Mortgages on Real Estate (Investment)</t>
  </si>
  <si>
    <t>Total Assets</t>
  </si>
  <si>
    <t>Total Liabilities</t>
  </si>
  <si>
    <t>Contingent Liabilities</t>
  </si>
  <si>
    <t>Net Worth</t>
  </si>
  <si>
    <t>As Endorser or Co-Maker</t>
  </si>
  <si>
    <t>Legal Claims &amp; Judgments</t>
  </si>
  <si>
    <t>I authorize Lender and/or assigns to make inquiries as necessary to verify the accuracy of the statements made and to determine my creditworthiness. I certify the above and the statements contained in the attachments are true and accurate as of the stated date(s). These statements are made for the purpose of either obtaining a loan or guaranteeing a loan. I understand FALSE statements may result in forfeiture of benefits and possible prosecution by the U.S. Attorney General (Reference 18 U.S.C. 1001).</t>
  </si>
  <si>
    <t>Signature:</t>
  </si>
  <si>
    <t>Date:</t>
  </si>
  <si>
    <t>Name</t>
  </si>
  <si>
    <t>Title</t>
  </si>
  <si>
    <t>Asset Details</t>
  </si>
  <si>
    <t>Cash On Hand &amp; In Banks</t>
  </si>
  <si>
    <t>Schedule 1</t>
  </si>
  <si>
    <t>Institution</t>
  </si>
  <si>
    <t>Type</t>
  </si>
  <si>
    <t>Balance</t>
  </si>
  <si>
    <t>% Ownership</t>
  </si>
  <si>
    <t>Total</t>
  </si>
  <si>
    <t>Date Updated</t>
  </si>
  <si>
    <t>Insert rows above this line</t>
  </si>
  <si>
    <t>Total:</t>
  </si>
  <si>
    <t>Schedule 2</t>
  </si>
  <si>
    <t>Coin</t>
  </si>
  <si>
    <t>Ticker</t>
  </si>
  <si>
    <t>Tokens Owned</t>
  </si>
  <si>
    <t>Price</t>
  </si>
  <si>
    <t>Schedule 3</t>
  </si>
  <si>
    <t>Company</t>
  </si>
  <si>
    <t>Insured</t>
  </si>
  <si>
    <t>Beneficiary</t>
  </si>
  <si>
    <t>Face Value</t>
  </si>
  <si>
    <t>Cash Value</t>
  </si>
  <si>
    <t>Loans</t>
  </si>
  <si>
    <t xml:space="preserve"> Stocks &amp; Bonds (Non-Retirement Brokerage Accounts)</t>
  </si>
  <si>
    <t>Schedule 4</t>
  </si>
  <si>
    <t>IRA, 401(k), SEP &amp; Other Retirement Accounts</t>
  </si>
  <si>
    <t>Schedule 5</t>
  </si>
  <si>
    <t>Loan on Balance</t>
  </si>
  <si>
    <t>Schedule 6</t>
  </si>
  <si>
    <t>Name of Property</t>
  </si>
  <si>
    <t>General Partner</t>
  </si>
  <si>
    <t>Schedule 7</t>
  </si>
  <si>
    <t>Entity Name</t>
  </si>
  <si>
    <t>LLC</t>
  </si>
  <si>
    <t>Schedule 8</t>
  </si>
  <si>
    <t xml:space="preserve"> Description</t>
  </si>
  <si>
    <t>Condition</t>
  </si>
  <si>
    <t>Market Value</t>
  </si>
  <si>
    <t>Name of Creditor</t>
  </si>
  <si>
    <t>Orig. Balance</t>
  </si>
  <si>
    <t>Maturity Date</t>
  </si>
  <si>
    <t>Payment</t>
  </si>
  <si>
    <t>Balance Due</t>
  </si>
  <si>
    <t>Schedule 9</t>
  </si>
  <si>
    <t>Description</t>
  </si>
  <si>
    <t>Property Type</t>
  </si>
  <si>
    <t>Schedule10</t>
  </si>
  <si>
    <t>Liability Details</t>
  </si>
  <si>
    <t>Accounts Payable - Credit Accounts, Bills Due, Alimony/Child Support, Credit Lines, etc.</t>
  </si>
  <si>
    <t>Schedule 11</t>
  </si>
  <si>
    <t>Name of Company</t>
  </si>
  <si>
    <t>Frequency</t>
  </si>
  <si>
    <t>Monthly</t>
  </si>
  <si>
    <t>Schedule 12</t>
  </si>
  <si>
    <t>Collateral</t>
  </si>
  <si>
    <t>Installment Accounts (Others)</t>
  </si>
  <si>
    <t>Schedule 13</t>
  </si>
  <si>
    <t>Schedule 14</t>
  </si>
  <si>
    <t>Year</t>
  </si>
  <si>
    <t>Schedule 15</t>
  </si>
  <si>
    <t>Borrower or Borrower Principal</t>
  </si>
  <si>
    <t>Date SREO Completed</t>
  </si>
  <si>
    <t>This section calculates automatically</t>
  </si>
  <si>
    <t>Property Information</t>
  </si>
  <si>
    <t>Ownership</t>
  </si>
  <si>
    <t>Debt</t>
  </si>
  <si>
    <t>Cash Flow - Annual</t>
  </si>
  <si>
    <t>Valuation</t>
  </si>
  <si>
    <t>Prorated Values (% of Ownership)</t>
  </si>
  <si>
    <t>#</t>
  </si>
  <si>
    <t>Property Name</t>
  </si>
  <si>
    <t>Address</t>
  </si>
  <si>
    <t>Status</t>
  </si>
  <si>
    <t>Asset Type</t>
  </si>
  <si>
    <t>Units
(MF only)</t>
  </si>
  <si>
    <t>Year Built</t>
  </si>
  <si>
    <t>Current Occup %</t>
  </si>
  <si>
    <t>Year Acquired</t>
  </si>
  <si>
    <t>Entity Structure</t>
  </si>
  <si>
    <t>Borrower's Ownership Interest %</t>
  </si>
  <si>
    <t>Lender</t>
  </si>
  <si>
    <t>Loan Type</t>
  </si>
  <si>
    <t>Recourse</t>
  </si>
  <si>
    <t>Outstanding Loan Amount</t>
  </si>
  <si>
    <t>Syndication Equity</t>
  </si>
  <si>
    <t>Annual Debt Service</t>
  </si>
  <si>
    <t>I/O or Amortizing</t>
  </si>
  <si>
    <t>Annual Income Collected</t>
  </si>
  <si>
    <t>Op Expenses (not incl Mortg &amp; Depr)</t>
  </si>
  <si>
    <t>Current Market Value</t>
  </si>
  <si>
    <t>Current NOI</t>
  </si>
  <si>
    <t>DCR</t>
  </si>
  <si>
    <t>Cap Rate</t>
  </si>
  <si>
    <t>Value per Unit</t>
  </si>
  <si>
    <t>LTV</t>
  </si>
  <si>
    <t>Asset</t>
  </si>
  <si>
    <t>Liability</t>
  </si>
  <si>
    <t>Equity</t>
  </si>
  <si>
    <t>MF Unit Count</t>
  </si>
  <si>
    <t>Occup</t>
  </si>
  <si>
    <t>Stabilized</t>
  </si>
  <si>
    <t>Personal Residence</t>
  </si>
  <si>
    <t>Individual</t>
  </si>
  <si>
    <t>Fixed</t>
  </si>
  <si>
    <t>Amortizing</t>
  </si>
  <si>
    <t>MF (conventional)</t>
  </si>
  <si>
    <t>TOTALS</t>
  </si>
  <si>
    <t>Subtotals</t>
  </si>
  <si>
    <t>Average</t>
  </si>
  <si>
    <t>Weighted Average</t>
  </si>
  <si>
    <t>Comments</t>
  </si>
  <si>
    <t>Comment</t>
  </si>
  <si>
    <t>MULTIFAMILY STATISTICS</t>
  </si>
  <si>
    <t>MF Total Units</t>
  </si>
  <si>
    <t>MF Avg Overall Occup</t>
  </si>
  <si>
    <t>ASSET/LIABILITY/LIQUIDITY (prorated)</t>
  </si>
  <si>
    <t>Total Debt</t>
  </si>
  <si>
    <t>Total Equity</t>
  </si>
  <si>
    <t>MATURITIES (prorated)</t>
  </si>
  <si>
    <t>Current YR</t>
  </si>
  <si>
    <t>Lease-up</t>
  </si>
  <si>
    <t>MF (Sect 8 or LIHTC</t>
  </si>
  <si>
    <t>Variable</t>
  </si>
  <si>
    <t>Non-Recourse</t>
  </si>
  <si>
    <t>Int Only</t>
  </si>
  <si>
    <t>Under Development</t>
  </si>
  <si>
    <t>Student Housing</t>
  </si>
  <si>
    <t>LP</t>
  </si>
  <si>
    <t>Other</t>
  </si>
  <si>
    <t>Partial</t>
  </si>
  <si>
    <t>Seniors</t>
  </si>
  <si>
    <t>Corp</t>
  </si>
  <si>
    <t>Retail</t>
  </si>
  <si>
    <t>Trust</t>
  </si>
  <si>
    <t>Office</t>
  </si>
  <si>
    <t>Industrial</t>
  </si>
  <si>
    <t>Mixed Use</t>
  </si>
  <si>
    <t>Land</t>
  </si>
  <si>
    <t>MHP</t>
  </si>
  <si>
    <t>RV Park</t>
  </si>
  <si>
    <t>Bi-Weekly</t>
  </si>
  <si>
    <t>Weekly</t>
  </si>
  <si>
    <t>Yearly</t>
  </si>
  <si>
    <t>Date Invested</t>
  </si>
  <si>
    <t>Target Exit</t>
  </si>
  <si>
    <t>Amount</t>
  </si>
  <si>
    <t>Sequence</t>
  </si>
  <si>
    <t>LP Syndication Holdings</t>
  </si>
  <si>
    <t>Liquid Assets</t>
  </si>
  <si>
    <t>Self Storage</t>
  </si>
  <si>
    <t>Priate Equity (LP) Holdings in Syndicated Investments</t>
  </si>
  <si>
    <t xml:space="preserve"> thtrhe</t>
  </si>
  <si>
    <t>The tan boxes are not editable and summarize from the PFS worksheet.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</si>
</sst>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%"/>
    <numFmt numFmtId="166" formatCode="0.00\x"/>
    <numFmt numFmtId="167" formatCode="_(* #,##0_);_(* \(#,##0\);_(* &quot;-&quot;??_);_(@_)"/>
    <numFmt numFmtId="168" formatCode="&quot;$&quot;#,##0.00"/>
    <numFmt numFmtId="169" formatCode="[$-409]mmm\-yy;@"/>
    <numFmt numFmtId="170" formatCode="m/d/yyyy;@"/>
    <numFmt numFmtId="171" formatCode="0.000000000"/>
  </numFmts>
  <fonts count="4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Futura Lt BT"/>
      <family val="2"/>
    </font>
    <font>
      <sz val="16"/>
      <color rgb="FF000000"/>
      <name val="Futura Lt BT"/>
      <family val="2"/>
    </font>
    <font>
      <b/>
      <sz val="18"/>
      <color rgb="FF000000"/>
      <name val="Futura Lt BT"/>
      <family val="2"/>
    </font>
    <font>
      <b/>
      <sz val="11"/>
      <color theme="1"/>
      <name val="Futura Lt BT"/>
      <family val="2"/>
    </font>
    <font>
      <sz val="12"/>
      <color rgb="FF000000"/>
      <name val="Futura Lt BT"/>
      <family val="2"/>
    </font>
    <font>
      <sz val="12"/>
      <color theme="1"/>
      <name val="Futura Lt BT"/>
      <family val="2"/>
    </font>
    <font>
      <b/>
      <sz val="12"/>
      <color rgb="FF000000"/>
      <name val="Futura Lt BT"/>
      <family val="2"/>
    </font>
    <font>
      <sz val="11"/>
      <color rgb="FF000000"/>
      <name val="Futura Lt BT"/>
      <family val="2"/>
    </font>
    <font>
      <sz val="11"/>
      <color theme="0"/>
      <name val="Calibri"/>
      <family val="2"/>
      <scheme val="minor"/>
    </font>
    <font>
      <sz val="11"/>
      <name val="Arial"/>
      <family val="2"/>
    </font>
    <font>
      <sz val="8"/>
      <color theme="0" tint="-0.499984740745262"/>
      <name val="Futura Lt BT"/>
    </font>
    <font>
      <b/>
      <sz val="12"/>
      <color theme="1"/>
      <name val="Futura Lt BT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color theme="1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b/>
      <sz val="18"/>
      <name val="Arial"/>
      <family val="2"/>
    </font>
    <font>
      <i/>
      <sz val="13"/>
      <name val="Arial"/>
      <family val="2"/>
    </font>
    <font>
      <b/>
      <sz val="12"/>
      <color rgb="FFFF0000"/>
      <name val="Futura Lt BT"/>
      <family val="2"/>
    </font>
    <font>
      <b/>
      <sz val="11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AAC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auto="1"/>
      </right>
      <top/>
      <bottom style="thin">
        <color theme="0" tint="-0.34998626667073579"/>
      </bottom>
      <diagonal/>
    </border>
    <border>
      <left style="thin">
        <color auto="1"/>
      </left>
      <right style="thin">
        <color theme="0" tint="-0.34998626667073579"/>
      </right>
      <top/>
      <bottom style="thin">
        <color auto="1"/>
      </bottom>
      <diagonal/>
    </border>
    <border>
      <left style="thin">
        <color theme="0" tint="-0.34998626667073579"/>
      </left>
      <right style="thin">
        <color auto="1"/>
      </right>
      <top/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  <border>
      <left style="thin">
        <color theme="0" tint="-0.34998626667073579"/>
      </left>
      <right style="thin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thin">
        <color theme="0" tint="-0.34998626667073579"/>
      </left>
      <right style="thin">
        <color auto="1"/>
      </right>
      <top style="thin">
        <color theme="0" tint="-0.34998626667073579"/>
      </top>
      <bottom style="thin">
        <color auto="1"/>
      </bottom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</borders>
  <cellStyleXfs count="52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4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7" fillId="0" borderId="0"/>
    <xf numFmtId="0" fontId="26" fillId="5" borderId="0" applyNumberFormat="0" applyBorder="0" applyAlignment="0" applyProtection="0"/>
    <xf numFmtId="43" fontId="27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336">
    <xf numFmtId="0" fontId="0" fillId="0" borderId="0" xfId="0"/>
    <xf numFmtId="0" fontId="9" fillId="0" borderId="0" xfId="0" applyFont="1" applyProtection="1">
      <protection hidden="1"/>
    </xf>
    <xf numFmtId="0" fontId="0" fillId="0" borderId="0" xfId="0" applyFont="1" applyProtection="1">
      <protection hidden="1"/>
    </xf>
    <xf numFmtId="1" fontId="9" fillId="0" borderId="0" xfId="1" applyNumberFormat="1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  <xf numFmtId="9" fontId="9" fillId="0" borderId="0" xfId="2" applyFont="1" applyAlignment="1" applyProtection="1">
      <alignment horizontal="center"/>
      <protection hidden="1"/>
    </xf>
    <xf numFmtId="14" fontId="9" fillId="0" borderId="0" xfId="0" applyNumberFormat="1" applyFont="1" applyAlignment="1" applyProtection="1">
      <alignment horizontal="center"/>
      <protection hidden="1"/>
    </xf>
    <xf numFmtId="164" fontId="9" fillId="0" borderId="0" xfId="0" applyNumberFormat="1" applyFont="1" applyAlignment="1" applyProtection="1">
      <alignment horizontal="center"/>
      <protection hidden="1"/>
    </xf>
    <xf numFmtId="0" fontId="0" fillId="2" borderId="0" xfId="0" applyFont="1" applyFill="1" applyProtection="1">
      <protection hidden="1"/>
    </xf>
    <xf numFmtId="0" fontId="7" fillId="0" borderId="0" xfId="0" applyFont="1" applyProtection="1"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7" fillId="3" borderId="1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center" vertical="center" wrapText="1"/>
      <protection hidden="1"/>
    </xf>
    <xf numFmtId="1" fontId="6" fillId="3" borderId="1" xfId="1" applyNumberFormat="1" applyFont="1" applyFill="1" applyBorder="1" applyAlignment="1" applyProtection="1">
      <alignment horizontal="center" vertical="center" wrapText="1"/>
      <protection hidden="1"/>
    </xf>
    <xf numFmtId="9" fontId="6" fillId="3" borderId="1" xfId="2" applyFont="1" applyFill="1" applyBorder="1" applyAlignment="1" applyProtection="1">
      <alignment horizontal="center" vertical="center" wrapText="1"/>
      <protection hidden="1"/>
    </xf>
    <xf numFmtId="14" fontId="6" fillId="3" borderId="1" xfId="0" applyNumberFormat="1" applyFont="1" applyFill="1" applyBorder="1" applyAlignment="1" applyProtection="1">
      <alignment horizontal="center" vertical="center" wrapText="1"/>
      <protection hidden="1"/>
    </xf>
    <xf numFmtId="164" fontId="6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vertical="center" wrapText="1"/>
      <protection hidden="1"/>
    </xf>
    <xf numFmtId="0" fontId="9" fillId="0" borderId="0" xfId="0" applyFont="1" applyAlignment="1" applyProtection="1">
      <alignment wrapText="1"/>
      <protection hidden="1"/>
    </xf>
    <xf numFmtId="0" fontId="0" fillId="0" borderId="0" xfId="0" applyFont="1" applyAlignment="1" applyProtection="1">
      <alignment horizontal="left" vertical="center" wrapText="1"/>
      <protection hidden="1"/>
    </xf>
    <xf numFmtId="0" fontId="6" fillId="4" borderId="1" xfId="0" applyFont="1" applyFill="1" applyBorder="1" applyAlignment="1" applyProtection="1">
      <alignment horizontal="center" wrapText="1"/>
      <protection hidden="1"/>
    </xf>
    <xf numFmtId="0" fontId="8" fillId="0" borderId="0" xfId="0" applyFont="1" applyAlignment="1" applyProtection="1">
      <alignment wrapText="1"/>
      <protection hidden="1"/>
    </xf>
    <xf numFmtId="165" fontId="8" fillId="0" borderId="0" xfId="2" applyNumberFormat="1" applyFont="1" applyAlignment="1" applyProtection="1">
      <alignment wrapText="1"/>
      <protection hidden="1"/>
    </xf>
    <xf numFmtId="0" fontId="7" fillId="0" borderId="0" xfId="0" applyFont="1" applyBorder="1" applyProtection="1">
      <protection hidden="1"/>
    </xf>
    <xf numFmtId="0" fontId="8" fillId="0" borderId="0" xfId="0" applyFont="1" applyAlignment="1" applyProtection="1">
      <alignment horizontal="right" wrapText="1"/>
      <protection hidden="1"/>
    </xf>
    <xf numFmtId="0" fontId="0" fillId="0" borderId="0" xfId="0" applyFont="1" applyBorder="1" applyAlignment="1" applyProtection="1">
      <alignment wrapText="1"/>
      <protection hidden="1"/>
    </xf>
    <xf numFmtId="0" fontId="8" fillId="0" borderId="0" xfId="0" applyFont="1" applyBorder="1" applyAlignment="1" applyProtection="1">
      <alignment horizontal="left" wrapText="1"/>
      <protection hidden="1"/>
    </xf>
    <xf numFmtId="0" fontId="0" fillId="3" borderId="0" xfId="0" applyFont="1" applyFill="1" applyBorder="1" applyAlignment="1" applyProtection="1">
      <alignment horizontal="left"/>
      <protection hidden="1"/>
    </xf>
    <xf numFmtId="0" fontId="7" fillId="3" borderId="0" xfId="0" applyFont="1" applyFill="1" applyBorder="1" applyAlignment="1" applyProtection="1">
      <alignment horizontal="center"/>
      <protection hidden="1"/>
    </xf>
    <xf numFmtId="9" fontId="7" fillId="3" borderId="0" xfId="2" applyFont="1" applyFill="1" applyBorder="1" applyAlignment="1" applyProtection="1">
      <alignment horizontal="center"/>
      <protection hidden="1"/>
    </xf>
    <xf numFmtId="0" fontId="0" fillId="0" borderId="0" xfId="0" applyFont="1" applyBorder="1" applyAlignment="1" applyProtection="1">
      <alignment horizontal="center"/>
      <protection hidden="1"/>
    </xf>
    <xf numFmtId="164" fontId="7" fillId="3" borderId="0" xfId="0" applyNumberFormat="1" applyFont="1" applyFill="1" applyBorder="1" applyAlignment="1" applyProtection="1">
      <alignment horizontal="center"/>
      <protection hidden="1"/>
    </xf>
    <xf numFmtId="0" fontId="0" fillId="0" borderId="0" xfId="0" applyFont="1" applyBorder="1" applyProtection="1">
      <protection hidden="1"/>
    </xf>
    <xf numFmtId="0" fontId="30" fillId="0" borderId="0" xfId="11" applyFont="1"/>
    <xf numFmtId="0" fontId="30" fillId="0" borderId="26" xfId="11" applyFont="1" applyBorder="1"/>
    <xf numFmtId="14" fontId="30" fillId="0" borderId="26" xfId="11" applyNumberFormat="1" applyFont="1" applyBorder="1"/>
    <xf numFmtId="0" fontId="30" fillId="0" borderId="26" xfId="11" applyFont="1" applyBorder="1" applyAlignment="1">
      <alignment horizontal="right"/>
    </xf>
    <xf numFmtId="14" fontId="30" fillId="0" borderId="26" xfId="11" applyNumberFormat="1" applyFont="1" applyBorder="1" applyAlignment="1">
      <alignment horizontal="center"/>
    </xf>
    <xf numFmtId="167" fontId="33" fillId="0" borderId="26" xfId="13" applyNumberFormat="1" applyFont="1" applyBorder="1"/>
    <xf numFmtId="0" fontId="30" fillId="0" borderId="8" xfId="11" applyFont="1" applyBorder="1"/>
    <xf numFmtId="168" fontId="33" fillId="0" borderId="26" xfId="13" applyNumberFormat="1" applyFont="1" applyBorder="1"/>
    <xf numFmtId="164" fontId="33" fillId="0" borderId="26" xfId="13" applyNumberFormat="1" applyFont="1" applyBorder="1"/>
    <xf numFmtId="0" fontId="30" fillId="0" borderId="0" xfId="11" applyFont="1" applyAlignment="1">
      <alignment vertical="center"/>
    </xf>
    <xf numFmtId="0" fontId="34" fillId="0" borderId="0" xfId="11" applyFont="1" applyAlignment="1">
      <alignment vertical="center"/>
    </xf>
    <xf numFmtId="0" fontId="35" fillId="0" borderId="0" xfId="11" applyFont="1" applyAlignment="1">
      <alignment vertical="center"/>
    </xf>
    <xf numFmtId="0" fontId="34" fillId="4" borderId="26" xfId="12" applyFont="1" applyFill="1" applyBorder="1" applyAlignment="1">
      <alignment horizontal="center" vertical="center"/>
    </xf>
    <xf numFmtId="164" fontId="36" fillId="0" borderId="26" xfId="13" applyNumberFormat="1" applyFont="1" applyBorder="1"/>
    <xf numFmtId="9" fontId="36" fillId="0" borderId="26" xfId="2" applyFont="1" applyBorder="1"/>
    <xf numFmtId="14" fontId="35" fillId="0" borderId="26" xfId="11" applyNumberFormat="1" applyFont="1" applyBorder="1" applyAlignment="1">
      <alignment horizontal="center"/>
    </xf>
    <xf numFmtId="14" fontId="35" fillId="0" borderId="27" xfId="11" applyNumberFormat="1" applyFont="1" applyBorder="1" applyAlignment="1">
      <alignment horizontal="center"/>
    </xf>
    <xf numFmtId="0" fontId="32" fillId="4" borderId="28" xfId="11" applyFont="1" applyFill="1" applyBorder="1"/>
    <xf numFmtId="0" fontId="34" fillId="4" borderId="28" xfId="11" applyFont="1" applyFill="1" applyBorder="1" applyAlignment="1">
      <alignment horizontal="right"/>
    </xf>
    <xf numFmtId="164" fontId="37" fillId="4" borderId="28" xfId="13" applyNumberFormat="1" applyFont="1" applyFill="1" applyBorder="1"/>
    <xf numFmtId="0" fontId="30" fillId="4" borderId="28" xfId="11" applyFont="1" applyFill="1" applyBorder="1"/>
    <xf numFmtId="0" fontId="39" fillId="0" borderId="0" xfId="11" applyFont="1" applyAlignment="1">
      <alignment horizontal="right" vertical="center"/>
    </xf>
    <xf numFmtId="164" fontId="34" fillId="4" borderId="28" xfId="11" applyNumberFormat="1" applyFont="1" applyFill="1" applyBorder="1" applyAlignment="1">
      <alignment horizontal="right"/>
    </xf>
    <xf numFmtId="0" fontId="35" fillId="0" borderId="26" xfId="11" applyFont="1" applyBorder="1"/>
    <xf numFmtId="0" fontId="35" fillId="0" borderId="26" xfId="11" applyFont="1" applyBorder="1" applyAlignment="1">
      <alignment horizontal="center"/>
    </xf>
    <xf numFmtId="164" fontId="36" fillId="7" borderId="26" xfId="13" applyNumberFormat="1" applyFont="1" applyFill="1" applyBorder="1"/>
    <xf numFmtId="0" fontId="30" fillId="0" borderId="0" xfId="11" applyFont="1" applyAlignment="1">
      <alignment horizontal="right" vertical="center"/>
    </xf>
    <xf numFmtId="0" fontId="32" fillId="0" borderId="0" xfId="11" applyFont="1" applyAlignment="1">
      <alignment horizontal="right" vertical="center"/>
    </xf>
    <xf numFmtId="164" fontId="37" fillId="4" borderId="28" xfId="13" applyNumberFormat="1" applyFont="1" applyFill="1" applyBorder="1" applyAlignment="1">
      <alignment horizontal="right"/>
    </xf>
    <xf numFmtId="164" fontId="33" fillId="7" borderId="26" xfId="13" applyNumberFormat="1" applyFont="1" applyFill="1" applyBorder="1"/>
    <xf numFmtId="164" fontId="31" fillId="4" borderId="28" xfId="11" applyNumberFormat="1" applyFont="1" applyFill="1" applyBorder="1"/>
    <xf numFmtId="0" fontId="32" fillId="0" borderId="0" xfId="0" applyFont="1" applyAlignment="1">
      <alignment horizontal="right" vertical="center"/>
    </xf>
    <xf numFmtId="0" fontId="34" fillId="4" borderId="30" xfId="12" applyFont="1" applyFill="1" applyBorder="1" applyAlignment="1">
      <alignment horizontal="center" vertical="center"/>
    </xf>
    <xf numFmtId="164" fontId="31" fillId="4" borderId="31" xfId="11" applyNumberFormat="1" applyFont="1" applyFill="1" applyBorder="1"/>
    <xf numFmtId="0" fontId="34" fillId="4" borderId="29" xfId="12" applyFont="1" applyFill="1" applyBorder="1" applyAlignment="1">
      <alignment horizontal="center" vertical="center"/>
    </xf>
    <xf numFmtId="0" fontId="30" fillId="0" borderId="29" xfId="11" applyFont="1" applyBorder="1" applyAlignment="1">
      <alignment shrinkToFit="1"/>
    </xf>
    <xf numFmtId="0" fontId="32" fillId="4" borderId="32" xfId="11" applyFont="1" applyFill="1" applyBorder="1"/>
    <xf numFmtId="0" fontId="35" fillId="0" borderId="26" xfId="11" applyFont="1" applyBorder="1" applyAlignment="1">
      <alignment horizontal="left" indent="1" shrinkToFit="1"/>
    </xf>
    <xf numFmtId="0" fontId="35" fillId="0" borderId="27" xfId="11" applyFont="1" applyBorder="1" applyAlignment="1">
      <alignment horizontal="left" indent="1" shrinkToFit="1"/>
    </xf>
    <xf numFmtId="0" fontId="30" fillId="0" borderId="26" xfId="11" applyFont="1" applyBorder="1" applyAlignment="1">
      <alignment horizontal="left" indent="1" shrinkToFit="1"/>
    </xf>
    <xf numFmtId="164" fontId="33" fillId="0" borderId="30" xfId="13" applyNumberFormat="1" applyFont="1" applyBorder="1"/>
    <xf numFmtId="0" fontId="38" fillId="0" borderId="8" xfId="11" applyFont="1" applyFill="1" applyBorder="1" applyAlignment="1" applyProtection="1">
      <alignment vertical="center"/>
    </xf>
    <xf numFmtId="0" fontId="30" fillId="0" borderId="0" xfId="11" applyFont="1" applyProtection="1">
      <protection locked="0"/>
    </xf>
    <xf numFmtId="0" fontId="35" fillId="0" borderId="26" xfId="11" applyFont="1" applyBorder="1" applyAlignment="1" applyProtection="1">
      <alignment horizontal="left" indent="1" shrinkToFit="1"/>
      <protection locked="0"/>
    </xf>
    <xf numFmtId="164" fontId="36" fillId="0" borderId="26" xfId="13" applyNumberFormat="1" applyFont="1" applyBorder="1" applyProtection="1">
      <protection locked="0"/>
    </xf>
    <xf numFmtId="9" fontId="36" fillId="0" borderId="26" xfId="2" applyFont="1" applyBorder="1" applyProtection="1">
      <protection locked="0"/>
    </xf>
    <xf numFmtId="14" fontId="35" fillId="0" borderId="26" xfId="11" applyNumberFormat="1" applyFont="1" applyBorder="1" applyAlignment="1" applyProtection="1">
      <alignment horizontal="center"/>
      <protection locked="0"/>
    </xf>
    <xf numFmtId="0" fontId="35" fillId="0" borderId="27" xfId="11" applyFont="1" applyBorder="1" applyAlignment="1" applyProtection="1">
      <alignment horizontal="left" indent="1" shrinkToFit="1"/>
      <protection locked="0"/>
    </xf>
    <xf numFmtId="164" fontId="36" fillId="0" borderId="27" xfId="13" applyNumberFormat="1" applyFont="1" applyBorder="1" applyProtection="1">
      <protection locked="0"/>
    </xf>
    <xf numFmtId="169" fontId="36" fillId="0" borderId="26" xfId="13" applyNumberFormat="1" applyFont="1" applyBorder="1" applyAlignment="1">
      <alignment horizontal="center"/>
    </xf>
    <xf numFmtId="0" fontId="0" fillId="14" borderId="1" xfId="0" applyFont="1" applyFill="1" applyBorder="1" applyAlignment="1" applyProtection="1">
      <alignment wrapText="1"/>
      <protection locked="0"/>
    </xf>
    <xf numFmtId="0" fontId="0" fillId="14" borderId="7" xfId="0" applyFont="1" applyFill="1" applyBorder="1" applyAlignment="1" applyProtection="1">
      <alignment horizontal="center" vertical="center" wrapText="1"/>
      <protection hidden="1"/>
    </xf>
    <xf numFmtId="0" fontId="0" fillId="14" borderId="6" xfId="0" applyFont="1" applyFill="1" applyBorder="1" applyAlignment="1" applyProtection="1">
      <alignment horizontal="center" vertical="center" wrapText="1"/>
      <protection hidden="1"/>
    </xf>
    <xf numFmtId="0" fontId="6" fillId="4" borderId="1" xfId="0" applyFont="1" applyFill="1" applyBorder="1" applyAlignment="1" applyProtection="1">
      <alignment wrapText="1"/>
      <protection hidden="1"/>
    </xf>
    <xf numFmtId="0" fontId="6" fillId="4" borderId="1" xfId="0" applyFont="1" applyFill="1" applyBorder="1" applyAlignment="1" applyProtection="1">
      <alignment vertical="center" wrapText="1"/>
      <protection hidden="1"/>
    </xf>
    <xf numFmtId="1" fontId="6" fillId="4" borderId="1" xfId="1" applyNumberFormat="1" applyFont="1" applyFill="1" applyBorder="1" applyAlignment="1" applyProtection="1">
      <alignment horizontal="center" vertical="center" wrapText="1"/>
      <protection hidden="1"/>
    </xf>
    <xf numFmtId="0" fontId="6" fillId="4" borderId="1" xfId="0" applyFont="1" applyFill="1" applyBorder="1" applyAlignment="1" applyProtection="1">
      <alignment horizontal="center" vertical="center" wrapText="1"/>
      <protection hidden="1"/>
    </xf>
    <xf numFmtId="9" fontId="6" fillId="4" borderId="1" xfId="2" applyFont="1" applyFill="1" applyBorder="1" applyAlignment="1" applyProtection="1">
      <alignment horizontal="center" vertical="center" wrapText="1"/>
      <protection hidden="1"/>
    </xf>
    <xf numFmtId="49" fontId="6" fillId="4" borderId="1" xfId="0" applyNumberFormat="1" applyFont="1" applyFill="1" applyBorder="1" applyAlignment="1" applyProtection="1">
      <alignment horizontal="center" vertical="center" wrapText="1"/>
      <protection hidden="1"/>
    </xf>
    <xf numFmtId="164" fontId="6" fillId="4" borderId="1" xfId="0" applyNumberFormat="1" applyFont="1" applyFill="1" applyBorder="1" applyAlignment="1" applyProtection="1">
      <alignment horizontal="center" vertical="center" wrapText="1"/>
      <protection hidden="1"/>
    </xf>
    <xf numFmtId="164" fontId="6" fillId="4" borderId="10" xfId="0" applyNumberFormat="1" applyFont="1" applyFill="1" applyBorder="1" applyAlignment="1" applyProtection="1">
      <alignment horizontal="center" vertical="center" wrapText="1"/>
      <protection hidden="1"/>
    </xf>
    <xf numFmtId="166" fontId="6" fillId="4" borderId="1" xfId="0" applyNumberFormat="1" applyFont="1" applyFill="1" applyBorder="1" applyAlignment="1" applyProtection="1">
      <alignment horizontal="center" vertical="center" wrapText="1"/>
      <protection hidden="1"/>
    </xf>
    <xf numFmtId="168" fontId="36" fillId="0" borderId="26" xfId="13" applyNumberFormat="1" applyFont="1" applyBorder="1"/>
    <xf numFmtId="168" fontId="36" fillId="0" borderId="27" xfId="2" applyNumberFormat="1" applyFont="1" applyBorder="1"/>
    <xf numFmtId="168" fontId="36" fillId="0" borderId="27" xfId="13" applyNumberFormat="1" applyFont="1" applyBorder="1"/>
    <xf numFmtId="0" fontId="3" fillId="2" borderId="0" xfId="0" applyFont="1" applyFill="1" applyProtection="1">
      <protection hidden="1"/>
    </xf>
    <xf numFmtId="1" fontId="3" fillId="2" borderId="0" xfId="1" applyNumberFormat="1" applyFont="1" applyFill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/>
      <protection hidden="1"/>
    </xf>
    <xf numFmtId="9" fontId="3" fillId="2" borderId="0" xfId="2" applyFont="1" applyFill="1" applyAlignment="1" applyProtection="1">
      <alignment horizontal="center"/>
      <protection hidden="1"/>
    </xf>
    <xf numFmtId="14" fontId="3" fillId="2" borderId="0" xfId="0" applyNumberFormat="1" applyFont="1" applyFill="1" applyAlignment="1" applyProtection="1">
      <alignment horizontal="center"/>
      <protection hidden="1"/>
    </xf>
    <xf numFmtId="164" fontId="3" fillId="2" borderId="0" xfId="0" applyNumberFormat="1" applyFont="1" applyFill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1" fontId="3" fillId="0" borderId="0" xfId="1" applyNumberFormat="1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164" fontId="3" fillId="0" borderId="0" xfId="0" applyNumberFormat="1" applyFont="1" applyAlignment="1" applyProtection="1">
      <alignment horizontal="center"/>
      <protection hidden="1"/>
    </xf>
    <xf numFmtId="164" fontId="3" fillId="0" borderId="0" xfId="0" applyNumberFormat="1" applyFont="1" applyProtection="1">
      <protection hidden="1"/>
    </xf>
    <xf numFmtId="9" fontId="3" fillId="0" borderId="0" xfId="2" applyFont="1" applyAlignment="1" applyProtection="1">
      <alignment horizontal="center"/>
      <protection hidden="1"/>
    </xf>
    <xf numFmtId="14" fontId="3" fillId="0" borderId="0" xfId="0" applyNumberFormat="1" applyFont="1" applyAlignment="1" applyProtection="1">
      <alignment horizont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3" fillId="14" borderId="7" xfId="0" applyFont="1" applyFill="1" applyBorder="1" applyAlignment="1" applyProtection="1">
      <alignment vertical="center" wrapText="1"/>
      <protection locked="0"/>
    </xf>
    <xf numFmtId="1" fontId="3" fillId="14" borderId="7" xfId="1" applyNumberFormat="1" applyFont="1" applyFill="1" applyBorder="1" applyAlignment="1" applyProtection="1">
      <alignment horizontal="center" vertical="center" wrapText="1"/>
      <protection locked="0"/>
    </xf>
    <xf numFmtId="0" fontId="3" fillId="14" borderId="7" xfId="0" applyFont="1" applyFill="1" applyBorder="1" applyAlignment="1" applyProtection="1">
      <alignment horizontal="center" vertical="center" wrapText="1"/>
      <protection locked="0"/>
    </xf>
    <xf numFmtId="9" fontId="3" fillId="14" borderId="7" xfId="2" applyFont="1" applyFill="1" applyBorder="1" applyAlignment="1" applyProtection="1">
      <alignment horizontal="center" vertical="center" wrapText="1"/>
      <protection locked="0"/>
    </xf>
    <xf numFmtId="0" fontId="3" fillId="14" borderId="33" xfId="0" applyFont="1" applyFill="1" applyBorder="1" applyAlignment="1" applyProtection="1">
      <alignment horizontal="center" vertical="center" wrapText="1"/>
      <protection locked="0"/>
    </xf>
    <xf numFmtId="9" fontId="3" fillId="14" borderId="34" xfId="2" applyFont="1" applyFill="1" applyBorder="1" applyAlignment="1" applyProtection="1">
      <alignment horizontal="center" vertical="center" wrapText="1"/>
      <protection locked="0"/>
    </xf>
    <xf numFmtId="14" fontId="3" fillId="14" borderId="7" xfId="0" applyNumberFormat="1" applyFont="1" applyFill="1" applyBorder="1" applyAlignment="1" applyProtection="1">
      <alignment horizontal="center" vertical="center" wrapText="1"/>
      <protection locked="0"/>
    </xf>
    <xf numFmtId="164" fontId="3" fillId="14" borderId="7" xfId="0" applyNumberFormat="1" applyFont="1" applyFill="1" applyBorder="1" applyAlignment="1" applyProtection="1">
      <alignment horizontal="center" vertical="center" wrapText="1"/>
      <protection locked="0"/>
    </xf>
    <xf numFmtId="164" fontId="3" fillId="14" borderId="33" xfId="0" applyNumberFormat="1" applyFont="1" applyFill="1" applyBorder="1" applyAlignment="1" applyProtection="1">
      <alignment horizontal="center" vertical="center" wrapText="1"/>
      <protection locked="0"/>
    </xf>
    <xf numFmtId="164" fontId="3" fillId="14" borderId="34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33" xfId="0" applyNumberFormat="1" applyFont="1" applyFill="1" applyBorder="1" applyAlignment="1" applyProtection="1">
      <alignment horizontal="center" vertical="center" wrapText="1"/>
      <protection hidden="1"/>
    </xf>
    <xf numFmtId="166" fontId="3" fillId="4" borderId="6" xfId="0" applyNumberFormat="1" applyFont="1" applyFill="1" applyBorder="1" applyAlignment="1" applyProtection="1">
      <alignment horizontal="center" vertical="center" wrapText="1"/>
      <protection hidden="1"/>
    </xf>
    <xf numFmtId="10" fontId="3" fillId="4" borderId="7" xfId="2" applyNumberFormat="1" applyFont="1" applyFill="1" applyBorder="1" applyAlignment="1" applyProtection="1">
      <alignment horizontal="center" vertical="center" wrapText="1"/>
      <protection hidden="1"/>
    </xf>
    <xf numFmtId="164" fontId="3" fillId="4" borderId="6" xfId="0" applyNumberFormat="1" applyFont="1" applyFill="1" applyBorder="1" applyAlignment="1" applyProtection="1">
      <alignment horizontal="center" vertical="center" wrapText="1"/>
      <protection hidden="1"/>
    </xf>
    <xf numFmtId="9" fontId="3" fillId="4" borderId="38" xfId="2" applyFont="1" applyFill="1" applyBorder="1" applyAlignment="1" applyProtection="1">
      <alignment horizontal="center" vertical="center" wrapText="1"/>
      <protection hidden="1"/>
    </xf>
    <xf numFmtId="164" fontId="3" fillId="4" borderId="41" xfId="0" applyNumberFormat="1" applyFont="1" applyFill="1" applyBorder="1" applyAlignment="1" applyProtection="1">
      <alignment horizontal="center" vertical="center" wrapText="1"/>
      <protection hidden="1"/>
    </xf>
    <xf numFmtId="164" fontId="3" fillId="4" borderId="34" xfId="2" applyNumberFormat="1" applyFont="1" applyFill="1" applyBorder="1" applyAlignment="1" applyProtection="1">
      <alignment horizontal="center" vertical="center" wrapText="1"/>
      <protection hidden="1"/>
    </xf>
    <xf numFmtId="164" fontId="3" fillId="0" borderId="0" xfId="0" applyNumberFormat="1" applyFont="1" applyAlignment="1" applyProtection="1">
      <alignment vertical="center" wrapText="1"/>
      <protection hidden="1"/>
    </xf>
    <xf numFmtId="16" fontId="3" fillId="0" borderId="0" xfId="0" applyNumberFormat="1" applyFont="1" applyAlignment="1" applyProtection="1">
      <alignment wrapText="1"/>
      <protection hidden="1"/>
    </xf>
    <xf numFmtId="0" fontId="3" fillId="0" borderId="0" xfId="0" applyFont="1" applyAlignment="1" applyProtection="1">
      <alignment wrapText="1"/>
      <protection hidden="1"/>
    </xf>
    <xf numFmtId="0" fontId="3" fillId="14" borderId="35" xfId="0" applyFont="1" applyFill="1" applyBorder="1" applyAlignment="1" applyProtection="1">
      <alignment horizontal="center" vertical="center" wrapText="1"/>
      <protection locked="0"/>
    </xf>
    <xf numFmtId="9" fontId="3" fillId="14" borderId="36" xfId="2" applyFont="1" applyFill="1" applyBorder="1" applyAlignment="1" applyProtection="1">
      <alignment horizontal="center" vertical="center" wrapText="1"/>
      <protection locked="0"/>
    </xf>
    <xf numFmtId="164" fontId="3" fillId="14" borderId="35" xfId="0" applyNumberFormat="1" applyFont="1" applyFill="1" applyBorder="1" applyAlignment="1" applyProtection="1">
      <alignment horizontal="center" vertical="center" wrapText="1"/>
      <protection locked="0"/>
    </xf>
    <xf numFmtId="164" fontId="3" fillId="14" borderId="37" xfId="0" applyNumberFormat="1" applyFont="1" applyFill="1" applyBorder="1" applyAlignment="1" applyProtection="1">
      <alignment horizontal="center" vertical="center" wrapText="1"/>
      <protection locked="0"/>
    </xf>
    <xf numFmtId="164" fontId="3" fillId="14" borderId="36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35" xfId="0" applyNumberFormat="1" applyFont="1" applyFill="1" applyBorder="1" applyAlignment="1" applyProtection="1">
      <alignment horizontal="center" vertical="center" wrapText="1"/>
      <protection hidden="1"/>
    </xf>
    <xf numFmtId="166" fontId="3" fillId="4" borderId="39" xfId="0" applyNumberFormat="1" applyFont="1" applyFill="1" applyBorder="1" applyAlignment="1" applyProtection="1">
      <alignment horizontal="center" vertical="center" wrapText="1"/>
      <protection hidden="1"/>
    </xf>
    <xf numFmtId="10" fontId="3" fillId="4" borderId="37" xfId="2" applyNumberFormat="1" applyFont="1" applyFill="1" applyBorder="1" applyAlignment="1" applyProtection="1">
      <alignment horizontal="center" vertical="center" wrapText="1"/>
      <protection hidden="1"/>
    </xf>
    <xf numFmtId="164" fontId="3" fillId="4" borderId="39" xfId="0" applyNumberFormat="1" applyFont="1" applyFill="1" applyBorder="1" applyAlignment="1" applyProtection="1">
      <alignment horizontal="center" vertical="center" wrapText="1"/>
      <protection hidden="1"/>
    </xf>
    <xf numFmtId="9" fontId="3" fillId="4" borderId="40" xfId="2" applyFont="1" applyFill="1" applyBorder="1" applyAlignment="1" applyProtection="1">
      <alignment horizontal="center" vertical="center" wrapText="1"/>
      <protection hidden="1"/>
    </xf>
    <xf numFmtId="164" fontId="3" fillId="4" borderId="42" xfId="0" applyNumberFormat="1" applyFont="1" applyFill="1" applyBorder="1" applyAlignment="1" applyProtection="1">
      <alignment horizontal="center" vertical="center" wrapText="1"/>
      <protection hidden="1"/>
    </xf>
    <xf numFmtId="164" fontId="3" fillId="4" borderId="36" xfId="2" applyNumberFormat="1" applyFont="1" applyFill="1" applyBorder="1" applyAlignment="1" applyProtection="1">
      <alignment horizontal="center" vertical="center" wrapText="1"/>
      <protection hidden="1"/>
    </xf>
    <xf numFmtId="1" fontId="3" fillId="0" borderId="0" xfId="1" applyNumberFormat="1" applyFont="1" applyAlignment="1" applyProtection="1">
      <alignment horizontal="center" wrapText="1"/>
      <protection hidden="1"/>
    </xf>
    <xf numFmtId="0" fontId="3" fillId="0" borderId="0" xfId="0" applyFont="1" applyAlignment="1" applyProtection="1">
      <alignment horizontal="center" wrapText="1"/>
      <protection hidden="1"/>
    </xf>
    <xf numFmtId="9" fontId="3" fillId="0" borderId="0" xfId="2" applyFont="1" applyAlignment="1" applyProtection="1">
      <alignment horizontal="center" wrapText="1"/>
      <protection hidden="1"/>
    </xf>
    <xf numFmtId="14" fontId="3" fillId="0" borderId="0" xfId="0" applyNumberFormat="1" applyFont="1" applyAlignment="1" applyProtection="1">
      <alignment horizontal="center" wrapText="1"/>
      <protection hidden="1"/>
    </xf>
    <xf numFmtId="164" fontId="3" fillId="0" borderId="0" xfId="0" applyNumberFormat="1" applyFont="1" applyAlignment="1" applyProtection="1">
      <alignment horizontal="center" wrapText="1"/>
      <protection hidden="1"/>
    </xf>
    <xf numFmtId="0" fontId="3" fillId="0" borderId="0" xfId="0" applyFont="1" applyAlignment="1" applyProtection="1">
      <alignment horizontal="right" wrapText="1"/>
      <protection hidden="1"/>
    </xf>
    <xf numFmtId="165" fontId="3" fillId="0" borderId="0" xfId="2" applyNumberFormat="1" applyFont="1" applyAlignment="1" applyProtection="1">
      <alignment wrapText="1"/>
      <protection hidden="1"/>
    </xf>
    <xf numFmtId="164" fontId="3" fillId="0" borderId="0" xfId="0" applyNumberFormat="1" applyFont="1" applyAlignment="1" applyProtection="1">
      <alignment wrapText="1"/>
      <protection hidden="1"/>
    </xf>
    <xf numFmtId="4" fontId="3" fillId="0" borderId="9" xfId="0" applyNumberFormat="1" applyFont="1" applyBorder="1" applyAlignment="1" applyProtection="1">
      <alignment horizontal="center" wrapText="1"/>
      <protection hidden="1"/>
    </xf>
    <xf numFmtId="10" fontId="3" fillId="0" borderId="9" xfId="0" applyNumberFormat="1" applyFont="1" applyBorder="1" applyAlignment="1" applyProtection="1">
      <alignment horizontal="center" wrapText="1"/>
      <protection hidden="1"/>
    </xf>
    <xf numFmtId="164" fontId="3" fillId="0" borderId="9" xfId="0" applyNumberFormat="1" applyFont="1" applyBorder="1" applyAlignment="1" applyProtection="1">
      <alignment horizontal="center" wrapText="1"/>
      <protection hidden="1"/>
    </xf>
    <xf numFmtId="9" fontId="3" fillId="0" borderId="9" xfId="0" applyNumberFormat="1" applyFont="1" applyBorder="1" applyAlignment="1" applyProtection="1">
      <alignment horizontal="center" wrapText="1"/>
      <protection hidden="1"/>
    </xf>
    <xf numFmtId="2" fontId="3" fillId="0" borderId="1" xfId="1" applyNumberFormat="1" applyFont="1" applyBorder="1" applyAlignment="1" applyProtection="1">
      <alignment horizontal="center" wrapText="1"/>
      <protection hidden="1"/>
    </xf>
    <xf numFmtId="10" fontId="3" fillId="0" borderId="1" xfId="2" applyNumberFormat="1" applyFont="1" applyBorder="1" applyAlignment="1" applyProtection="1">
      <alignment horizontal="center" wrapText="1"/>
      <protection hidden="1"/>
    </xf>
    <xf numFmtId="164" fontId="3" fillId="0" borderId="1" xfId="3" applyNumberFormat="1" applyFont="1" applyBorder="1" applyAlignment="1" applyProtection="1">
      <alignment horizontal="center" wrapText="1"/>
      <protection hidden="1"/>
    </xf>
    <xf numFmtId="9" fontId="3" fillId="0" borderId="1" xfId="2" applyFont="1" applyBorder="1" applyAlignment="1" applyProtection="1">
      <alignment horizontal="center" wrapText="1"/>
      <protection hidden="1"/>
    </xf>
    <xf numFmtId="0" fontId="3" fillId="0" borderId="0" xfId="0" applyFont="1" applyBorder="1" applyProtection="1">
      <protection hidden="1"/>
    </xf>
    <xf numFmtId="22" fontId="3" fillId="0" borderId="0" xfId="0" applyNumberFormat="1" applyFont="1" applyProtection="1">
      <protection hidden="1"/>
    </xf>
    <xf numFmtId="0" fontId="35" fillId="0" borderId="26" xfId="11" quotePrefix="1" applyFont="1" applyBorder="1" applyAlignment="1">
      <alignment horizontal="center"/>
    </xf>
    <xf numFmtId="0" fontId="2" fillId="14" borderId="7" xfId="0" applyFont="1" applyFill="1" applyBorder="1" applyAlignment="1" applyProtection="1">
      <alignment vertical="center" wrapText="1"/>
      <protection locked="0"/>
    </xf>
    <xf numFmtId="0" fontId="2" fillId="14" borderId="7" xfId="0" applyFont="1" applyFill="1" applyBorder="1" applyAlignment="1" applyProtection="1">
      <alignment horizontal="center" vertical="center" wrapText="1"/>
      <protection locked="0"/>
    </xf>
    <xf numFmtId="171" fontId="36" fillId="0" borderId="26" xfId="1" applyNumberFormat="1" applyFont="1" applyBorder="1"/>
    <xf numFmtId="0" fontId="1" fillId="14" borderId="7" xfId="0" applyFont="1" applyFill="1" applyBorder="1" applyAlignment="1" applyProtection="1">
      <alignment vertical="center" wrapText="1"/>
      <protection locked="0"/>
    </xf>
    <xf numFmtId="0" fontId="6" fillId="0" borderId="0" xfId="0" applyFont="1" applyProtection="1">
      <protection hidden="1"/>
    </xf>
    <xf numFmtId="0" fontId="7" fillId="0" borderId="0" xfId="0" applyFont="1" applyAlignment="1" applyProtection="1">
      <alignment wrapText="1"/>
      <protection hidden="1"/>
    </xf>
    <xf numFmtId="0" fontId="6" fillId="0" borderId="0" xfId="0" applyFont="1" applyAlignment="1" applyProtection="1">
      <alignment wrapText="1"/>
      <protection hidden="1"/>
    </xf>
    <xf numFmtId="1" fontId="6" fillId="0" borderId="0" xfId="1" applyNumberFormat="1" applyFont="1" applyAlignment="1" applyProtection="1">
      <alignment horizontal="center" wrapText="1"/>
      <protection hidden="1"/>
    </xf>
    <xf numFmtId="0" fontId="6" fillId="0" borderId="0" xfId="0" applyFont="1" applyAlignment="1" applyProtection="1">
      <alignment horizontal="center" wrapText="1"/>
      <protection hidden="1"/>
    </xf>
    <xf numFmtId="9" fontId="6" fillId="0" borderId="0" xfId="2" applyFont="1" applyAlignment="1" applyProtection="1">
      <alignment horizontal="center" wrapText="1"/>
      <protection hidden="1"/>
    </xf>
    <xf numFmtId="14" fontId="6" fillId="0" borderId="0" xfId="0" applyNumberFormat="1" applyFont="1" applyAlignment="1" applyProtection="1">
      <alignment horizontal="center" wrapText="1"/>
      <protection hidden="1"/>
    </xf>
    <xf numFmtId="164" fontId="6" fillId="0" borderId="0" xfId="0" applyNumberFormat="1" applyFont="1" applyAlignment="1" applyProtection="1">
      <alignment horizontal="center" wrapText="1"/>
      <protection hidden="1"/>
    </xf>
    <xf numFmtId="0" fontId="1" fillId="0" borderId="0" xfId="0" applyFont="1" applyProtection="1">
      <protection hidden="1"/>
    </xf>
    <xf numFmtId="0" fontId="1" fillId="14" borderId="7" xfId="0" applyFont="1" applyFill="1" applyBorder="1" applyAlignment="1" applyProtection="1">
      <alignment horizontal="center" vertical="center" wrapText="1"/>
      <protection locked="0"/>
    </xf>
    <xf numFmtId="0" fontId="8" fillId="14" borderId="3" xfId="0" applyFont="1" applyFill="1" applyBorder="1" applyAlignment="1" applyProtection="1">
      <alignment horizontal="left" wrapText="1"/>
      <protection locked="0"/>
    </xf>
    <xf numFmtId="0" fontId="8" fillId="14" borderId="5" xfId="0" applyFont="1" applyFill="1" applyBorder="1" applyAlignment="1" applyProtection="1">
      <alignment horizontal="left" wrapText="1"/>
      <protection locked="0"/>
    </xf>
    <xf numFmtId="0" fontId="8" fillId="14" borderId="1" xfId="0" applyFont="1" applyFill="1" applyBorder="1" applyAlignment="1" applyProtection="1">
      <alignment horizontal="left" wrapText="1"/>
      <protection locked="0"/>
    </xf>
    <xf numFmtId="0" fontId="12" fillId="3" borderId="1" xfId="0" applyFont="1" applyFill="1" applyBorder="1" applyAlignment="1" applyProtection="1">
      <alignment horizontal="left" vertical="center" wrapText="1"/>
      <protection hidden="1"/>
    </xf>
    <xf numFmtId="0" fontId="7" fillId="0" borderId="3" xfId="0" applyFont="1" applyBorder="1" applyAlignment="1" applyProtection="1">
      <alignment horizontal="center"/>
      <protection hidden="1"/>
    </xf>
    <xf numFmtId="0" fontId="7" fillId="0" borderId="4" xfId="0" applyFont="1" applyBorder="1" applyAlignment="1" applyProtection="1">
      <alignment horizontal="center"/>
      <protection hidden="1"/>
    </xf>
    <xf numFmtId="0" fontId="7" fillId="0" borderId="5" xfId="0" applyFont="1" applyBorder="1" applyAlignment="1" applyProtection="1">
      <alignment horizontal="center"/>
      <protection hidden="1"/>
    </xf>
    <xf numFmtId="170" fontId="13" fillId="4" borderId="3" xfId="0" applyNumberFormat="1" applyFont="1" applyFill="1" applyBorder="1" applyAlignment="1" applyProtection="1">
      <alignment horizontal="center"/>
      <protection locked="0"/>
    </xf>
    <xf numFmtId="170" fontId="13" fillId="4" borderId="4" xfId="0" applyNumberFormat="1" applyFont="1" applyFill="1" applyBorder="1" applyAlignment="1" applyProtection="1">
      <alignment horizontal="center"/>
      <protection locked="0"/>
    </xf>
    <xf numFmtId="170" fontId="13" fillId="4" borderId="5" xfId="0" applyNumberFormat="1" applyFont="1" applyFill="1" applyBorder="1" applyAlignment="1" applyProtection="1">
      <alignment horizontal="center"/>
      <protection locked="0"/>
    </xf>
    <xf numFmtId="0" fontId="13" fillId="4" borderId="2" xfId="0" applyFont="1" applyFill="1" applyBorder="1" applyAlignment="1" applyProtection="1">
      <alignment horizontal="left"/>
      <protection locked="0"/>
    </xf>
    <xf numFmtId="0" fontId="11" fillId="0" borderId="3" xfId="0" applyFont="1" applyBorder="1" applyAlignment="1" applyProtection="1">
      <alignment horizontal="center"/>
      <protection hidden="1"/>
    </xf>
    <xf numFmtId="0" fontId="11" fillId="0" borderId="4" xfId="0" applyFont="1" applyBorder="1" applyAlignment="1" applyProtection="1">
      <alignment horizontal="center"/>
      <protection hidden="1"/>
    </xf>
    <xf numFmtId="0" fontId="11" fillId="0" borderId="5" xfId="0" applyFont="1" applyBorder="1" applyAlignment="1" applyProtection="1">
      <alignment horizontal="center"/>
      <protection hidden="1"/>
    </xf>
    <xf numFmtId="0" fontId="10" fillId="13" borderId="1" xfId="0" applyFont="1" applyFill="1" applyBorder="1" applyAlignment="1" applyProtection="1">
      <alignment horizontal="center" vertical="center"/>
      <protection hidden="1"/>
    </xf>
    <xf numFmtId="0" fontId="10" fillId="12" borderId="3" xfId="0" applyFont="1" applyFill="1" applyBorder="1" applyAlignment="1" applyProtection="1">
      <alignment horizontal="center" vertical="center"/>
      <protection hidden="1"/>
    </xf>
    <xf numFmtId="0" fontId="10" fillId="12" borderId="4" xfId="0" applyFont="1" applyFill="1" applyBorder="1" applyAlignment="1" applyProtection="1">
      <alignment horizontal="center" vertical="center"/>
      <protection hidden="1"/>
    </xf>
    <xf numFmtId="0" fontId="10" fillId="12" borderId="5" xfId="0" applyFont="1" applyFill="1" applyBorder="1" applyAlignment="1" applyProtection="1">
      <alignment horizontal="center" vertical="center"/>
      <protection hidden="1"/>
    </xf>
    <xf numFmtId="0" fontId="10" fillId="13" borderId="3" xfId="0" applyFont="1" applyFill="1" applyBorder="1" applyAlignment="1" applyProtection="1">
      <alignment horizontal="center" vertical="center"/>
      <protection hidden="1"/>
    </xf>
    <xf numFmtId="0" fontId="10" fillId="13" borderId="4" xfId="0" applyFont="1" applyFill="1" applyBorder="1" applyAlignment="1" applyProtection="1">
      <alignment horizontal="center" vertical="center"/>
      <protection hidden="1"/>
    </xf>
    <xf numFmtId="0" fontId="10" fillId="13" borderId="5" xfId="0" applyFont="1" applyFill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18" fillId="6" borderId="0" xfId="0" applyFont="1" applyFill="1" applyProtection="1">
      <protection locked="0"/>
    </xf>
    <xf numFmtId="0" fontId="18" fillId="6" borderId="0" xfId="0" applyFont="1" applyFill="1" applyAlignment="1" applyProtection="1">
      <protection locked="0"/>
    </xf>
    <xf numFmtId="49" fontId="19" fillId="6" borderId="0" xfId="0" applyNumberFormat="1" applyFont="1" applyFill="1" applyAlignment="1" applyProtection="1">
      <protection locked="0"/>
    </xf>
    <xf numFmtId="49" fontId="20" fillId="6" borderId="0" xfId="0" applyNumberFormat="1" applyFont="1" applyFill="1" applyAlignment="1" applyProtection="1">
      <alignment horizontal="center"/>
      <protection locked="0"/>
    </xf>
    <xf numFmtId="0" fontId="21" fillId="6" borderId="0" xfId="0" applyFont="1" applyFill="1" applyAlignment="1" applyProtection="1">
      <alignment horizontal="center"/>
      <protection locked="0"/>
    </xf>
    <xf numFmtId="0" fontId="18" fillId="6" borderId="0" xfId="0" applyFont="1" applyFill="1" applyAlignment="1" applyProtection="1">
      <alignment horizontal="right"/>
      <protection locked="0"/>
    </xf>
    <xf numFmtId="170" fontId="29" fillId="4" borderId="0" xfId="0" applyNumberFormat="1" applyFont="1" applyFill="1" applyAlignment="1" applyProtection="1">
      <alignment horizontal="center"/>
      <protection locked="0"/>
    </xf>
    <xf numFmtId="49" fontId="22" fillId="6" borderId="20" xfId="0" applyNumberFormat="1" applyFont="1" applyFill="1" applyBorder="1" applyAlignment="1" applyProtection="1">
      <alignment horizontal="left" vertical="top" wrapText="1"/>
      <protection locked="0"/>
    </xf>
    <xf numFmtId="49" fontId="22" fillId="6" borderId="21" xfId="0" applyNumberFormat="1" applyFont="1" applyFill="1" applyBorder="1" applyAlignment="1" applyProtection="1">
      <alignment horizontal="left" vertical="top" wrapText="1"/>
      <protection locked="0"/>
    </xf>
    <xf numFmtId="49" fontId="22" fillId="6" borderId="22" xfId="0" applyNumberFormat="1" applyFont="1" applyFill="1" applyBorder="1" applyAlignment="1" applyProtection="1">
      <alignment horizontal="left" vertical="top" wrapText="1"/>
      <protection locked="0"/>
    </xf>
    <xf numFmtId="49" fontId="22" fillId="6" borderId="18" xfId="0" applyNumberFormat="1" applyFont="1" applyFill="1" applyBorder="1" applyAlignment="1" applyProtection="1">
      <alignment horizontal="center"/>
      <protection locked="0"/>
    </xf>
    <xf numFmtId="49" fontId="22" fillId="11" borderId="16" xfId="0" applyNumberFormat="1" applyFont="1" applyFill="1" applyBorder="1" applyAlignment="1" applyProtection="1">
      <alignment horizontal="left"/>
      <protection locked="0"/>
    </xf>
    <xf numFmtId="49" fontId="22" fillId="11" borderId="2" xfId="0" applyNumberFormat="1" applyFont="1" applyFill="1" applyBorder="1" applyAlignment="1" applyProtection="1">
      <alignment horizontal="left"/>
      <protection locked="0"/>
    </xf>
    <xf numFmtId="49" fontId="22" fillId="11" borderId="17" xfId="0" applyNumberFormat="1" applyFont="1" applyFill="1" applyBorder="1" applyAlignment="1" applyProtection="1">
      <alignment horizontal="left"/>
      <protection locked="0"/>
    </xf>
    <xf numFmtId="49" fontId="22" fillId="0" borderId="18" xfId="0" applyNumberFormat="1" applyFont="1" applyBorder="1" applyAlignment="1" applyProtection="1">
      <alignment horizontal="center"/>
      <protection locked="0"/>
    </xf>
    <xf numFmtId="49" fontId="22" fillId="11" borderId="16" xfId="0" applyNumberFormat="1" applyFont="1" applyFill="1" applyBorder="1" applyAlignment="1" applyProtection="1">
      <alignment horizontal="center"/>
      <protection locked="0"/>
    </xf>
    <xf numFmtId="49" fontId="22" fillId="11" borderId="2" xfId="0" applyNumberFormat="1" applyFont="1" applyFill="1" applyBorder="1" applyAlignment="1" applyProtection="1">
      <alignment horizontal="center"/>
      <protection locked="0"/>
    </xf>
    <xf numFmtId="49" fontId="22" fillId="11" borderId="17" xfId="0" applyNumberFormat="1" applyFont="1" applyFill="1" applyBorder="1" applyAlignment="1" applyProtection="1">
      <alignment horizontal="center"/>
      <protection locked="0"/>
    </xf>
    <xf numFmtId="49" fontId="22" fillId="6" borderId="19" xfId="0" applyNumberFormat="1" applyFont="1" applyFill="1" applyBorder="1" applyAlignment="1" applyProtection="1">
      <alignment horizontal="center"/>
      <protection locked="0"/>
    </xf>
    <xf numFmtId="49" fontId="22" fillId="11" borderId="20" xfId="0" applyNumberFormat="1" applyFont="1" applyFill="1" applyBorder="1" applyAlignment="1" applyProtection="1">
      <alignment horizontal="left"/>
      <protection locked="0"/>
    </xf>
    <xf numFmtId="49" fontId="22" fillId="11" borderId="21" xfId="0" applyNumberFormat="1" applyFont="1" applyFill="1" applyBorder="1" applyAlignment="1" applyProtection="1">
      <alignment horizontal="left"/>
      <protection locked="0"/>
    </xf>
    <xf numFmtId="49" fontId="22" fillId="11" borderId="22" xfId="0" applyNumberFormat="1" applyFont="1" applyFill="1" applyBorder="1" applyAlignment="1" applyProtection="1">
      <alignment horizontal="left"/>
      <protection locked="0"/>
    </xf>
    <xf numFmtId="49" fontId="22" fillId="0" borderId="19" xfId="0" applyNumberFormat="1" applyFont="1" applyBorder="1" applyAlignment="1" applyProtection="1">
      <alignment horizontal="center"/>
      <protection locked="0"/>
    </xf>
    <xf numFmtId="49" fontId="22" fillId="11" borderId="20" xfId="0" applyNumberFormat="1" applyFont="1" applyFill="1" applyBorder="1" applyAlignment="1" applyProtection="1">
      <alignment horizontal="center"/>
      <protection locked="0"/>
    </xf>
    <xf numFmtId="49" fontId="22" fillId="11" borderId="21" xfId="0" applyNumberFormat="1" applyFont="1" applyFill="1" applyBorder="1" applyAlignment="1" applyProtection="1">
      <alignment horizontal="center"/>
      <protection locked="0"/>
    </xf>
    <xf numFmtId="49" fontId="22" fillId="11" borderId="22" xfId="0" applyNumberFormat="1" applyFont="1" applyFill="1" applyBorder="1" applyAlignment="1" applyProtection="1">
      <alignment horizontal="center"/>
      <protection locked="0"/>
    </xf>
    <xf numFmtId="0" fontId="23" fillId="0" borderId="23" xfId="0" applyFont="1" applyBorder="1" applyAlignment="1" applyProtection="1">
      <alignment horizontal="center"/>
      <protection locked="0"/>
    </xf>
    <xf numFmtId="0" fontId="23" fillId="11" borderId="24" xfId="0" applyFont="1" applyFill="1" applyBorder="1" applyAlignment="1" applyProtection="1">
      <alignment horizontal="center"/>
      <protection locked="0"/>
    </xf>
    <xf numFmtId="49" fontId="22" fillId="0" borderId="24" xfId="0" applyNumberFormat="1" applyFont="1" applyBorder="1" applyAlignment="1" applyProtection="1">
      <alignment horizontal="center"/>
      <protection locked="0"/>
    </xf>
    <xf numFmtId="0" fontId="23" fillId="11" borderId="20" xfId="0" applyFont="1" applyFill="1" applyBorder="1" applyAlignment="1" applyProtection="1">
      <alignment horizontal="center"/>
      <protection locked="0"/>
    </xf>
    <xf numFmtId="0" fontId="23" fillId="11" borderId="21" xfId="0" applyFont="1" applyFill="1" applyBorder="1" applyAlignment="1" applyProtection="1">
      <alignment horizontal="center"/>
      <protection locked="0"/>
    </xf>
    <xf numFmtId="0" fontId="23" fillId="11" borderId="22" xfId="0" applyFont="1" applyFill="1" applyBorder="1" applyAlignment="1" applyProtection="1">
      <alignment horizontal="center"/>
      <protection locked="0"/>
    </xf>
    <xf numFmtId="49" fontId="22" fillId="0" borderId="20" xfId="0" applyNumberFormat="1" applyFont="1" applyBorder="1" applyAlignment="1" applyProtection="1">
      <alignment horizontal="center"/>
      <protection locked="0"/>
    </xf>
    <xf numFmtId="49" fontId="22" fillId="0" borderId="21" xfId="0" applyNumberFormat="1" applyFont="1" applyBorder="1" applyAlignment="1" applyProtection="1">
      <alignment horizontal="center"/>
      <protection locked="0"/>
    </xf>
    <xf numFmtId="49" fontId="22" fillId="0" borderId="22" xfId="0" applyNumberFormat="1" applyFont="1" applyBorder="1" applyAlignment="1" applyProtection="1">
      <alignment horizontal="center"/>
      <protection locked="0"/>
    </xf>
    <xf numFmtId="0" fontId="23" fillId="11" borderId="20" xfId="0" applyFont="1" applyFill="1" applyBorder="1" applyAlignment="1" applyProtection="1">
      <alignment horizontal="left"/>
      <protection locked="0"/>
    </xf>
    <xf numFmtId="0" fontId="23" fillId="11" borderId="21" xfId="0" applyFont="1" applyFill="1" applyBorder="1" applyAlignment="1" applyProtection="1">
      <alignment horizontal="left"/>
      <protection locked="0"/>
    </xf>
    <xf numFmtId="0" fontId="23" fillId="11" borderId="22" xfId="0" applyFont="1" applyFill="1" applyBorder="1" applyAlignment="1" applyProtection="1">
      <alignment horizontal="left"/>
      <protection locked="0"/>
    </xf>
    <xf numFmtId="49" fontId="22" fillId="6" borderId="0" xfId="0" applyNumberFormat="1" applyFont="1" applyFill="1" applyBorder="1" applyAlignment="1" applyProtection="1">
      <protection locked="0"/>
    </xf>
    <xf numFmtId="0" fontId="23" fillId="6" borderId="0" xfId="0" applyFont="1" applyFill="1" applyBorder="1" applyAlignment="1" applyProtection="1">
      <protection locked="0"/>
    </xf>
    <xf numFmtId="0" fontId="23" fillId="6" borderId="0" xfId="0" applyFont="1" applyFill="1" applyBorder="1" applyProtection="1">
      <protection locked="0"/>
    </xf>
    <xf numFmtId="49" fontId="24" fillId="9" borderId="20" xfId="0" applyNumberFormat="1" applyFont="1" applyFill="1" applyBorder="1" applyAlignment="1" applyProtection="1">
      <alignment horizontal="center"/>
      <protection locked="0"/>
    </xf>
    <xf numFmtId="49" fontId="24" fillId="9" borderId="21" xfId="0" applyNumberFormat="1" applyFont="1" applyFill="1" applyBorder="1" applyAlignment="1" applyProtection="1">
      <alignment horizontal="center"/>
      <protection locked="0"/>
    </xf>
    <xf numFmtId="49" fontId="24" fillId="9" borderId="22" xfId="0" applyNumberFormat="1" applyFont="1" applyFill="1" applyBorder="1" applyAlignment="1" applyProtection="1">
      <alignment horizontal="center"/>
      <protection locked="0"/>
    </xf>
    <xf numFmtId="0" fontId="23" fillId="6" borderId="0" xfId="0" applyFont="1" applyFill="1" applyAlignment="1" applyProtection="1">
      <protection locked="0"/>
    </xf>
    <xf numFmtId="49" fontId="24" fillId="10" borderId="20" xfId="0" applyNumberFormat="1" applyFont="1" applyFill="1" applyBorder="1" applyAlignment="1" applyProtection="1">
      <alignment horizontal="center"/>
      <protection locked="0"/>
    </xf>
    <xf numFmtId="49" fontId="24" fillId="10" borderId="21" xfId="0" applyNumberFormat="1" applyFont="1" applyFill="1" applyBorder="1" applyAlignment="1" applyProtection="1">
      <alignment horizontal="center"/>
      <protection locked="0"/>
    </xf>
    <xf numFmtId="49" fontId="24" fillId="10" borderId="22" xfId="0" applyNumberFormat="1" applyFont="1" applyFill="1" applyBorder="1" applyAlignment="1" applyProtection="1">
      <alignment horizontal="center"/>
      <protection locked="0"/>
    </xf>
    <xf numFmtId="3" fontId="18" fillId="6" borderId="0" xfId="0" applyNumberFormat="1" applyFont="1" applyFill="1" applyProtection="1">
      <protection locked="0"/>
    </xf>
    <xf numFmtId="49" fontId="22" fillId="6" borderId="12" xfId="0" applyNumberFormat="1" applyFont="1" applyFill="1" applyBorder="1" applyAlignment="1" applyProtection="1">
      <alignment horizontal="right"/>
      <protection locked="0"/>
    </xf>
    <xf numFmtId="0" fontId="18" fillId="6" borderId="13" xfId="0" applyFont="1" applyFill="1" applyBorder="1" applyProtection="1">
      <protection locked="0"/>
    </xf>
    <xf numFmtId="1" fontId="28" fillId="6" borderId="15" xfId="0" applyNumberFormat="1" applyFont="1" applyFill="1" applyBorder="1" applyAlignment="1" applyProtection="1">
      <alignment horizontal="right"/>
      <protection locked="0"/>
    </xf>
    <xf numFmtId="49" fontId="22" fillId="6" borderId="0" xfId="0" applyNumberFormat="1" applyFont="1" applyFill="1" applyBorder="1" applyProtection="1">
      <protection locked="0"/>
    </xf>
    <xf numFmtId="49" fontId="22" fillId="6" borderId="14" xfId="0" applyNumberFormat="1" applyFont="1" applyFill="1" applyBorder="1" applyAlignment="1" applyProtection="1">
      <protection locked="0"/>
    </xf>
    <xf numFmtId="49" fontId="22" fillId="6" borderId="0" xfId="0" applyNumberFormat="1" applyFont="1" applyFill="1" applyBorder="1" applyAlignment="1" applyProtection="1">
      <alignment horizontal="right"/>
      <protection locked="0"/>
    </xf>
    <xf numFmtId="0" fontId="18" fillId="6" borderId="0" xfId="0" applyFont="1" applyFill="1" applyBorder="1" applyProtection="1">
      <protection locked="0"/>
    </xf>
    <xf numFmtId="0" fontId="18" fillId="6" borderId="15" xfId="0" applyFont="1" applyFill="1" applyBorder="1" applyProtection="1">
      <protection locked="0"/>
    </xf>
    <xf numFmtId="49" fontId="22" fillId="6" borderId="16" xfId="0" applyNumberFormat="1" applyFont="1" applyFill="1" applyBorder="1" applyAlignment="1" applyProtection="1">
      <protection locked="0"/>
    </xf>
    <xf numFmtId="49" fontId="22" fillId="6" borderId="2" xfId="0" applyNumberFormat="1" applyFont="1" applyFill="1" applyBorder="1" applyAlignment="1" applyProtection="1">
      <protection locked="0"/>
    </xf>
    <xf numFmtId="49" fontId="22" fillId="6" borderId="2" xfId="0" applyNumberFormat="1" applyFont="1" applyFill="1" applyBorder="1" applyAlignment="1" applyProtection="1">
      <alignment horizontal="right"/>
      <protection locked="0"/>
    </xf>
    <xf numFmtId="0" fontId="23" fillId="6" borderId="2" xfId="0" applyFont="1" applyFill="1" applyBorder="1" applyAlignment="1" applyProtection="1">
      <protection locked="0"/>
    </xf>
    <xf numFmtId="1" fontId="23" fillId="6" borderId="2" xfId="0" applyNumberFormat="1" applyFont="1" applyFill="1" applyBorder="1" applyAlignment="1" applyProtection="1">
      <protection locked="0"/>
    </xf>
    <xf numFmtId="1" fontId="23" fillId="6" borderId="17" xfId="0" applyNumberFormat="1" applyFont="1" applyFill="1" applyBorder="1" applyAlignment="1" applyProtection="1">
      <protection locked="0"/>
    </xf>
    <xf numFmtId="49" fontId="22" fillId="6" borderId="2" xfId="0" applyNumberFormat="1" applyFont="1" applyFill="1" applyBorder="1" applyProtection="1">
      <protection locked="0"/>
    </xf>
    <xf numFmtId="1" fontId="23" fillId="6" borderId="2" xfId="0" applyNumberFormat="1" applyFont="1" applyFill="1" applyBorder="1" applyAlignment="1" applyProtection="1">
      <alignment horizontal="right"/>
      <protection locked="0"/>
    </xf>
    <xf numFmtId="0" fontId="18" fillId="6" borderId="17" xfId="0" applyFont="1" applyFill="1" applyBorder="1" applyProtection="1">
      <protection locked="0"/>
    </xf>
    <xf numFmtId="49" fontId="24" fillId="8" borderId="20" xfId="0" applyNumberFormat="1" applyFont="1" applyFill="1" applyBorder="1" applyAlignment="1" applyProtection="1">
      <alignment horizontal="center"/>
      <protection locked="0"/>
    </xf>
    <xf numFmtId="49" fontId="24" fillId="8" borderId="21" xfId="0" applyNumberFormat="1" applyFont="1" applyFill="1" applyBorder="1" applyAlignment="1" applyProtection="1">
      <alignment horizontal="center"/>
      <protection locked="0"/>
    </xf>
    <xf numFmtId="49" fontId="24" fillId="8" borderId="22" xfId="0" applyNumberFormat="1" applyFont="1" applyFill="1" applyBorder="1" applyAlignment="1" applyProtection="1">
      <alignment horizontal="center"/>
      <protection locked="0"/>
    </xf>
    <xf numFmtId="0" fontId="18" fillId="0" borderId="0" xfId="0" applyFont="1" applyProtection="1">
      <protection locked="0"/>
    </xf>
    <xf numFmtId="49" fontId="22" fillId="0" borderId="0" xfId="0" applyNumberFormat="1" applyFont="1" applyFill="1" applyBorder="1" applyAlignment="1" applyProtection="1">
      <alignment horizontal="right"/>
      <protection locked="0"/>
    </xf>
    <xf numFmtId="49" fontId="22" fillId="0" borderId="0" xfId="0" applyNumberFormat="1" applyFont="1" applyFill="1" applyBorder="1" applyProtection="1">
      <protection locked="0"/>
    </xf>
    <xf numFmtId="49" fontId="22" fillId="6" borderId="11" xfId="0" applyNumberFormat="1" applyFont="1" applyFill="1" applyBorder="1" applyAlignment="1" applyProtection="1">
      <protection locked="0"/>
    </xf>
    <xf numFmtId="49" fontId="22" fillId="6" borderId="12" xfId="0" applyNumberFormat="1" applyFont="1" applyFill="1" applyBorder="1" applyAlignment="1" applyProtection="1">
      <protection locked="0"/>
    </xf>
    <xf numFmtId="49" fontId="22" fillId="6" borderId="12" xfId="0" applyNumberFormat="1" applyFont="1" applyFill="1" applyBorder="1" applyProtection="1">
      <protection locked="0"/>
    </xf>
    <xf numFmtId="3" fontId="23" fillId="6" borderId="25" xfId="0" applyNumberFormat="1" applyFont="1" applyFill="1" applyBorder="1" applyProtection="1">
      <protection locked="0"/>
    </xf>
    <xf numFmtId="3" fontId="23" fillId="6" borderId="4" xfId="0" applyNumberFormat="1" applyFont="1" applyFill="1" applyBorder="1" applyProtection="1">
      <protection locked="0"/>
    </xf>
    <xf numFmtId="0" fontId="23" fillId="6" borderId="2" xfId="0" applyFont="1" applyFill="1" applyBorder="1" applyProtection="1">
      <protection locked="0"/>
    </xf>
    <xf numFmtId="49" fontId="25" fillId="6" borderId="11" xfId="0" applyNumberFormat="1" applyFont="1" applyFill="1" applyBorder="1" applyAlignment="1" applyProtection="1">
      <alignment horizontal="center" wrapText="1"/>
      <protection locked="0"/>
    </xf>
    <xf numFmtId="49" fontId="25" fillId="6" borderId="12" xfId="0" applyNumberFormat="1" applyFont="1" applyFill="1" applyBorder="1" applyAlignment="1" applyProtection="1">
      <alignment horizontal="center" wrapText="1"/>
      <protection locked="0"/>
    </xf>
    <xf numFmtId="49" fontId="25" fillId="6" borderId="13" xfId="0" applyNumberFormat="1" applyFont="1" applyFill="1" applyBorder="1" applyAlignment="1" applyProtection="1">
      <alignment horizontal="center" wrapText="1"/>
      <protection locked="0"/>
    </xf>
    <xf numFmtId="49" fontId="22" fillId="6" borderId="14" xfId="0" applyNumberFormat="1" applyFont="1" applyFill="1" applyBorder="1" applyAlignment="1" applyProtection="1">
      <alignment horizontal="center"/>
      <protection locked="0"/>
    </xf>
    <xf numFmtId="49" fontId="22" fillId="6" borderId="8" xfId="0" applyNumberFormat="1" applyFont="1" applyFill="1" applyBorder="1" applyAlignment="1" applyProtection="1">
      <protection locked="0"/>
    </xf>
    <xf numFmtId="49" fontId="22" fillId="6" borderId="0" xfId="0" applyNumberFormat="1" applyFont="1" applyFill="1" applyBorder="1" applyAlignment="1" applyProtection="1">
      <alignment horizontal="center"/>
      <protection locked="0"/>
    </xf>
    <xf numFmtId="14" fontId="23" fillId="6" borderId="8" xfId="0" applyNumberFormat="1" applyFont="1" applyFill="1" applyBorder="1" applyAlignment="1" applyProtection="1">
      <alignment horizontal="center"/>
      <protection locked="0"/>
    </xf>
    <xf numFmtId="0" fontId="0" fillId="6" borderId="0" xfId="0" applyFill="1" applyProtection="1">
      <protection locked="0"/>
    </xf>
    <xf numFmtId="0" fontId="23" fillId="6" borderId="15" xfId="0" applyFont="1" applyFill="1" applyBorder="1" applyProtection="1">
      <protection locked="0"/>
    </xf>
    <xf numFmtId="49" fontId="22" fillId="6" borderId="8" xfId="0" applyNumberFormat="1" applyFont="1" applyFill="1" applyBorder="1" applyAlignment="1" applyProtection="1">
      <protection locked="0"/>
    </xf>
    <xf numFmtId="49" fontId="22" fillId="6" borderId="0" xfId="0" applyNumberFormat="1" applyFont="1" applyFill="1" applyBorder="1" applyAlignment="1" applyProtection="1">
      <alignment horizontal="center"/>
      <protection locked="0"/>
    </xf>
    <xf numFmtId="49" fontId="22" fillId="6" borderId="4" xfId="0" applyNumberFormat="1" applyFont="1" applyFill="1" applyBorder="1" applyAlignment="1" applyProtection="1">
      <protection locked="0"/>
    </xf>
    <xf numFmtId="0" fontId="23" fillId="6" borderId="8" xfId="0" applyFont="1" applyFill="1" applyBorder="1" applyAlignment="1" applyProtection="1">
      <alignment horizontal="center"/>
      <protection locked="0"/>
    </xf>
    <xf numFmtId="49" fontId="22" fillId="6" borderId="16" xfId="0" applyNumberFormat="1" applyFont="1" applyFill="1" applyBorder="1" applyAlignment="1" applyProtection="1">
      <alignment horizontal="center"/>
      <protection locked="0"/>
    </xf>
    <xf numFmtId="49" fontId="22" fillId="0" borderId="2" xfId="0" applyNumberFormat="1" applyFont="1" applyBorder="1" applyAlignment="1" applyProtection="1">
      <protection locked="0"/>
    </xf>
    <xf numFmtId="49" fontId="22" fillId="6" borderId="2" xfId="0" applyNumberFormat="1" applyFont="1" applyFill="1" applyBorder="1" applyAlignment="1" applyProtection="1">
      <alignment horizontal="center"/>
      <protection locked="0"/>
    </xf>
    <xf numFmtId="0" fontId="23" fillId="0" borderId="2" xfId="0" applyFont="1" applyBorder="1" applyAlignment="1" applyProtection="1">
      <protection locked="0"/>
    </xf>
    <xf numFmtId="0" fontId="23" fillId="0" borderId="2" xfId="0" applyFont="1" applyBorder="1" applyAlignment="1" applyProtection="1">
      <protection locked="0"/>
    </xf>
    <xf numFmtId="0" fontId="23" fillId="0" borderId="17" xfId="0" applyFont="1" applyBorder="1" applyAlignment="1" applyProtection="1">
      <protection locked="0"/>
    </xf>
    <xf numFmtId="0" fontId="23" fillId="6" borderId="0" xfId="0" applyFont="1" applyFill="1" applyProtection="1">
      <protection locked="0"/>
    </xf>
    <xf numFmtId="0" fontId="23" fillId="0" borderId="0" xfId="0" applyFont="1" applyProtection="1">
      <protection locked="0"/>
    </xf>
    <xf numFmtId="0" fontId="23" fillId="6" borderId="11" xfId="0" applyFont="1" applyFill="1" applyBorder="1" applyAlignment="1" applyProtection="1"/>
    <xf numFmtId="0" fontId="23" fillId="6" borderId="12" xfId="0" applyFont="1" applyFill="1" applyBorder="1" applyAlignment="1" applyProtection="1"/>
    <xf numFmtId="49" fontId="22" fillId="6" borderId="12" xfId="0" applyNumberFormat="1" applyFont="1" applyFill="1" applyBorder="1" applyAlignment="1" applyProtection="1">
      <alignment horizontal="right"/>
    </xf>
    <xf numFmtId="49" fontId="22" fillId="6" borderId="13" xfId="0" applyNumberFormat="1" applyFont="1" applyFill="1" applyBorder="1" applyAlignment="1" applyProtection="1">
      <alignment horizontal="right"/>
    </xf>
    <xf numFmtId="49" fontId="22" fillId="6" borderId="0" xfId="0" applyNumberFormat="1" applyFont="1" applyFill="1" applyAlignment="1" applyProtection="1"/>
    <xf numFmtId="0" fontId="23" fillId="6" borderId="12" xfId="0" applyFont="1" applyFill="1" applyBorder="1" applyProtection="1"/>
    <xf numFmtId="49" fontId="22" fillId="6" borderId="14" xfId="0" applyNumberFormat="1" applyFont="1" applyFill="1" applyBorder="1" applyAlignment="1" applyProtection="1">
      <alignment horizontal="right"/>
    </xf>
    <xf numFmtId="49" fontId="22" fillId="6" borderId="0" xfId="0" applyNumberFormat="1" applyFont="1" applyFill="1" applyBorder="1" applyAlignment="1" applyProtection="1">
      <alignment horizontal="right"/>
    </xf>
    <xf numFmtId="49" fontId="22" fillId="6" borderId="0" xfId="0" applyNumberFormat="1" applyFont="1" applyFill="1" applyBorder="1" applyAlignment="1" applyProtection="1"/>
    <xf numFmtId="1" fontId="28" fillId="6" borderId="15" xfId="0" applyNumberFormat="1" applyFont="1" applyFill="1" applyBorder="1" applyAlignment="1" applyProtection="1">
      <alignment horizontal="right"/>
    </xf>
    <xf numFmtId="0" fontId="23" fillId="6" borderId="0" xfId="0" applyFont="1" applyFill="1" applyAlignment="1" applyProtection="1"/>
    <xf numFmtId="49" fontId="22" fillId="6" borderId="0" xfId="0" applyNumberFormat="1" applyFont="1" applyFill="1" applyBorder="1" applyProtection="1"/>
    <xf numFmtId="49" fontId="22" fillId="6" borderId="14" xfId="0" applyNumberFormat="1" applyFont="1" applyFill="1" applyBorder="1" applyAlignment="1" applyProtection="1"/>
    <xf numFmtId="49" fontId="22" fillId="6" borderId="0" xfId="0" applyNumberFormat="1" applyFont="1" applyFill="1" applyBorder="1" applyAlignment="1" applyProtection="1">
      <alignment horizontal="right"/>
    </xf>
    <xf numFmtId="49" fontId="22" fillId="6" borderId="14" xfId="0" applyNumberFormat="1" applyFont="1" applyFill="1" applyBorder="1" applyAlignment="1" applyProtection="1">
      <alignment horizontal="right"/>
    </xf>
    <xf numFmtId="0" fontId="23" fillId="6" borderId="0" xfId="0" applyFont="1" applyFill="1" applyBorder="1" applyProtection="1"/>
    <xf numFmtId="3" fontId="23" fillId="6" borderId="0" xfId="0" applyNumberFormat="1" applyFont="1" applyFill="1" applyBorder="1" applyAlignment="1" applyProtection="1">
      <alignment horizontal="right"/>
    </xf>
    <xf numFmtId="0" fontId="18" fillId="6" borderId="14" xfId="0" applyFont="1" applyFill="1" applyBorder="1" applyProtection="1"/>
    <xf numFmtId="0" fontId="18" fillId="6" borderId="0" xfId="0" applyFont="1" applyFill="1" applyBorder="1" applyProtection="1"/>
    <xf numFmtId="0" fontId="23" fillId="6" borderId="0" xfId="0" applyFont="1" applyFill="1" applyBorder="1" applyAlignment="1" applyProtection="1"/>
    <xf numFmtId="1" fontId="23" fillId="6" borderId="15" xfId="0" applyNumberFormat="1" applyFont="1" applyFill="1" applyBorder="1" applyAlignment="1" applyProtection="1">
      <alignment horizontal="right"/>
    </xf>
    <xf numFmtId="0" fontId="23" fillId="6" borderId="14" xfId="0" applyFont="1" applyFill="1" applyBorder="1" applyAlignment="1" applyProtection="1"/>
    <xf numFmtId="1" fontId="23" fillId="6" borderId="0" xfId="0" applyNumberFormat="1" applyFont="1" applyFill="1" applyBorder="1" applyAlignment="1" applyProtection="1">
      <alignment horizontal="right"/>
    </xf>
    <xf numFmtId="0" fontId="29" fillId="6" borderId="0" xfId="0" applyFont="1" applyFill="1" applyBorder="1" applyAlignment="1" applyProtection="1"/>
    <xf numFmtId="0" fontId="29" fillId="6" borderId="0" xfId="0" applyFont="1" applyFill="1" applyBorder="1" applyAlignment="1" applyProtection="1">
      <alignment horizontal="right"/>
    </xf>
    <xf numFmtId="49" fontId="24" fillId="6" borderId="0" xfId="0" applyNumberFormat="1" applyFont="1" applyFill="1" applyBorder="1" applyAlignment="1" applyProtection="1"/>
    <xf numFmtId="49" fontId="24" fillId="0" borderId="0" xfId="0" applyNumberFormat="1" applyFont="1" applyFill="1" applyBorder="1" applyAlignment="1" applyProtection="1"/>
    <xf numFmtId="49" fontId="24" fillId="0" borderId="0" xfId="0" applyNumberFormat="1" applyFont="1" applyFill="1" applyBorder="1" applyAlignment="1" applyProtection="1">
      <alignment horizontal="right"/>
    </xf>
    <xf numFmtId="49" fontId="24" fillId="0" borderId="0" xfId="0" applyNumberFormat="1" applyFont="1" applyFill="1" applyBorder="1" applyProtection="1"/>
    <xf numFmtId="49" fontId="40" fillId="6" borderId="12" xfId="0" applyNumberFormat="1" applyFont="1" applyFill="1" applyBorder="1" applyAlignment="1" applyProtection="1">
      <alignment horizontal="center"/>
    </xf>
    <xf numFmtId="0" fontId="41" fillId="0" borderId="12" xfId="0" applyFont="1" applyBorder="1" applyAlignment="1" applyProtection="1">
      <alignment horizontal="center"/>
    </xf>
    <xf numFmtId="3" fontId="23" fillId="15" borderId="8" xfId="0" applyNumberFormat="1" applyFont="1" applyFill="1" applyBorder="1" applyAlignment="1" applyProtection="1">
      <alignment horizontal="right"/>
    </xf>
    <xf numFmtId="3" fontId="23" fillId="15" borderId="4" xfId="0" applyNumberFormat="1" applyFont="1" applyFill="1" applyBorder="1" applyAlignment="1" applyProtection="1">
      <alignment horizontal="right"/>
    </xf>
    <xf numFmtId="3" fontId="29" fillId="15" borderId="8" xfId="0" applyNumberFormat="1" applyFont="1" applyFill="1" applyBorder="1" applyAlignment="1" applyProtection="1">
      <alignment horizontal="right"/>
    </xf>
    <xf numFmtId="164" fontId="22" fillId="15" borderId="8" xfId="0" applyNumberFormat="1" applyFont="1" applyFill="1" applyBorder="1" applyAlignment="1" applyProtection="1"/>
  </cellXfs>
  <cellStyles count="523">
    <cellStyle name="60% - Accent1 2" xfId="12" xr:uid="{00000000-0005-0000-0000-000000000000}"/>
    <cellStyle name="Comma" xfId="1" builtinId="3"/>
    <cellStyle name="Comma 2" xfId="13" xr:uid="{00000000-0005-0000-0000-000002000000}"/>
    <cellStyle name="Comma 3" xfId="521" xr:uid="{6B2879E2-E17A-0746-9C32-1CFA317B3DEF}"/>
    <cellStyle name="Currency" xfId="3" builtinId="4"/>
    <cellStyle name="Currency 2" xfId="522" xr:uid="{755BCF19-E448-6843-BF6E-F30B1FAE5E61}"/>
    <cellStyle name="Followed Hyperlink" xfId="409" builtinId="9" hidden="1"/>
    <cellStyle name="Followed Hyperlink" xfId="393" builtinId="9" hidden="1"/>
    <cellStyle name="Followed Hyperlink" xfId="377" builtinId="9" hidden="1"/>
    <cellStyle name="Followed Hyperlink" xfId="361" builtinId="9" hidden="1"/>
    <cellStyle name="Followed Hyperlink" xfId="345" builtinId="9" hidden="1"/>
    <cellStyle name="Followed Hyperlink" xfId="329" builtinId="9" hidden="1"/>
    <cellStyle name="Followed Hyperlink" xfId="313" builtinId="9" hidden="1"/>
    <cellStyle name="Followed Hyperlink" xfId="297" builtinId="9" hidden="1"/>
    <cellStyle name="Followed Hyperlink" xfId="281" builtinId="9" hidden="1"/>
    <cellStyle name="Followed Hyperlink" xfId="265" builtinId="9" hidden="1"/>
    <cellStyle name="Followed Hyperlink" xfId="249" builtinId="9" hidden="1"/>
    <cellStyle name="Followed Hyperlink" xfId="233" builtinId="9" hidden="1"/>
    <cellStyle name="Followed Hyperlink" xfId="217" builtinId="9" hidden="1"/>
    <cellStyle name="Followed Hyperlink" xfId="201" builtinId="9" hidden="1"/>
    <cellStyle name="Followed Hyperlink" xfId="185" builtinId="9" hidden="1"/>
    <cellStyle name="Followed Hyperlink" xfId="169" builtinId="9" hidden="1"/>
    <cellStyle name="Followed Hyperlink" xfId="153" builtinId="9" hidden="1"/>
    <cellStyle name="Followed Hyperlink" xfId="137" builtinId="9" hidden="1"/>
    <cellStyle name="Followed Hyperlink" xfId="121" builtinId="9" hidden="1"/>
    <cellStyle name="Followed Hyperlink" xfId="105" builtinId="9" hidden="1"/>
    <cellStyle name="Followed Hyperlink" xfId="89" builtinId="9" hidden="1"/>
    <cellStyle name="Followed Hyperlink" xfId="31" builtinId="9" hidden="1"/>
    <cellStyle name="Followed Hyperlink" xfId="43" builtinId="9" hidden="1"/>
    <cellStyle name="Followed Hyperlink" xfId="53" builtinId="9" hidden="1"/>
    <cellStyle name="Followed Hyperlink" xfId="63" builtinId="9" hidden="1"/>
    <cellStyle name="Followed Hyperlink" xfId="75" builtinId="9" hidden="1"/>
    <cellStyle name="Followed Hyperlink" xfId="49" builtinId="9" hidden="1"/>
    <cellStyle name="Followed Hyperlink" xfId="21" builtinId="9" hidden="1"/>
    <cellStyle name="Followed Hyperlink" xfId="29" builtinId="9" hidden="1"/>
    <cellStyle name="Followed Hyperlink" xfId="8" builtinId="9" hidden="1"/>
    <cellStyle name="Followed Hyperlink" xfId="15" builtinId="9" hidden="1"/>
    <cellStyle name="Followed Hyperlink" xfId="27" builtinId="9" hidden="1"/>
    <cellStyle name="Followed Hyperlink" xfId="19" builtinId="9" hidden="1"/>
    <cellStyle name="Followed Hyperlink" xfId="57" builtinId="9" hidden="1"/>
    <cellStyle name="Followed Hyperlink" xfId="71" builtinId="9" hidden="1"/>
    <cellStyle name="Followed Hyperlink" xfId="61" builtinId="9" hidden="1"/>
    <cellStyle name="Followed Hyperlink" xfId="51" builtinId="9" hidden="1"/>
    <cellStyle name="Followed Hyperlink" xfId="39" builtinId="9" hidden="1"/>
    <cellStyle name="Followed Hyperlink" xfId="77" builtinId="9" hidden="1"/>
    <cellStyle name="Followed Hyperlink" xfId="93" builtinId="9" hidden="1"/>
    <cellStyle name="Followed Hyperlink" xfId="109" builtinId="9" hidden="1"/>
    <cellStyle name="Followed Hyperlink" xfId="125" builtinId="9" hidden="1"/>
    <cellStyle name="Followed Hyperlink" xfId="141" builtinId="9" hidden="1"/>
    <cellStyle name="Followed Hyperlink" xfId="157" builtinId="9" hidden="1"/>
    <cellStyle name="Followed Hyperlink" xfId="173" builtinId="9" hidden="1"/>
    <cellStyle name="Followed Hyperlink" xfId="189" builtinId="9" hidden="1"/>
    <cellStyle name="Followed Hyperlink" xfId="205" builtinId="9" hidden="1"/>
    <cellStyle name="Followed Hyperlink" xfId="221" builtinId="9" hidden="1"/>
    <cellStyle name="Followed Hyperlink" xfId="237" builtinId="9" hidden="1"/>
    <cellStyle name="Followed Hyperlink" xfId="253" builtinId="9" hidden="1"/>
    <cellStyle name="Followed Hyperlink" xfId="269" builtinId="9" hidden="1"/>
    <cellStyle name="Followed Hyperlink" xfId="285" builtinId="9" hidden="1"/>
    <cellStyle name="Followed Hyperlink" xfId="301" builtinId="9" hidden="1"/>
    <cellStyle name="Followed Hyperlink" xfId="317" builtinId="9" hidden="1"/>
    <cellStyle name="Followed Hyperlink" xfId="333" builtinId="9" hidden="1"/>
    <cellStyle name="Followed Hyperlink" xfId="349" builtinId="9" hidden="1"/>
    <cellStyle name="Followed Hyperlink" xfId="365" builtinId="9" hidden="1"/>
    <cellStyle name="Followed Hyperlink" xfId="381" builtinId="9" hidden="1"/>
    <cellStyle name="Followed Hyperlink" xfId="397" builtinId="9" hidden="1"/>
    <cellStyle name="Followed Hyperlink" xfId="413" builtinId="9" hidden="1"/>
    <cellStyle name="Followed Hyperlink" xfId="429" builtinId="9" hidden="1"/>
    <cellStyle name="Followed Hyperlink" xfId="445" builtinId="9" hidden="1"/>
    <cellStyle name="Followed Hyperlink" xfId="447" builtinId="9" hidden="1"/>
    <cellStyle name="Followed Hyperlink" xfId="431" builtinId="9" hidden="1"/>
    <cellStyle name="Followed Hyperlink" xfId="415" builtinId="9" hidden="1"/>
    <cellStyle name="Followed Hyperlink" xfId="399" builtinId="9" hidden="1"/>
    <cellStyle name="Followed Hyperlink" xfId="383" builtinId="9" hidden="1"/>
    <cellStyle name="Followed Hyperlink" xfId="367" builtinId="9" hidden="1"/>
    <cellStyle name="Followed Hyperlink" xfId="351" builtinId="9" hidden="1"/>
    <cellStyle name="Followed Hyperlink" xfId="335" builtinId="9" hidden="1"/>
    <cellStyle name="Followed Hyperlink" xfId="319" builtinId="9" hidden="1"/>
    <cellStyle name="Followed Hyperlink" xfId="303" builtinId="9" hidden="1"/>
    <cellStyle name="Followed Hyperlink" xfId="287" builtinId="9" hidden="1"/>
    <cellStyle name="Followed Hyperlink" xfId="271" builtinId="9" hidden="1"/>
    <cellStyle name="Followed Hyperlink" xfId="255" builtinId="9" hidden="1"/>
    <cellStyle name="Followed Hyperlink" xfId="239" builtinId="9" hidden="1"/>
    <cellStyle name="Followed Hyperlink" xfId="223" builtinId="9" hidden="1"/>
    <cellStyle name="Followed Hyperlink" xfId="123" builtinId="9" hidden="1"/>
    <cellStyle name="Followed Hyperlink" xfId="135" builtinId="9" hidden="1"/>
    <cellStyle name="Followed Hyperlink" xfId="147" builtinId="9" hidden="1"/>
    <cellStyle name="Followed Hyperlink" xfId="155" builtinId="9" hidden="1"/>
    <cellStyle name="Followed Hyperlink" xfId="167" builtinId="9" hidden="1"/>
    <cellStyle name="Followed Hyperlink" xfId="179" builtinId="9" hidden="1"/>
    <cellStyle name="Followed Hyperlink" xfId="187" builtinId="9" hidden="1"/>
    <cellStyle name="Followed Hyperlink" xfId="199" builtinId="9" hidden="1"/>
    <cellStyle name="Followed Hyperlink" xfId="211" builtinId="9" hidden="1"/>
    <cellStyle name="Followed Hyperlink" xfId="191" builtinId="9" hidden="1"/>
    <cellStyle name="Followed Hyperlink" xfId="159" builtinId="9" hidden="1"/>
    <cellStyle name="Followed Hyperlink" xfId="127" builtinId="9" hidden="1"/>
    <cellStyle name="Followed Hyperlink" xfId="103" builtinId="9" hidden="1"/>
    <cellStyle name="Followed Hyperlink" xfId="111" builtinId="9" hidden="1"/>
    <cellStyle name="Followed Hyperlink" xfId="119" builtinId="9" hidden="1"/>
    <cellStyle name="Followed Hyperlink" xfId="87" builtinId="9" hidden="1"/>
    <cellStyle name="Followed Hyperlink" xfId="83" builtinId="9" hidden="1"/>
    <cellStyle name="Followed Hyperlink" xfId="455" builtinId="9" hidden="1"/>
    <cellStyle name="Followed Hyperlink" xfId="459" builtinId="9" hidden="1"/>
    <cellStyle name="Followed Hyperlink" xfId="463" builtinId="9" hidden="1"/>
    <cellStyle name="Followed Hyperlink" xfId="467" builtinId="9" hidden="1"/>
    <cellStyle name="Followed Hyperlink" xfId="471" builtinId="9" hidden="1"/>
    <cellStyle name="Followed Hyperlink" xfId="475" builtinId="9" hidden="1"/>
    <cellStyle name="Followed Hyperlink" xfId="479" builtinId="9" hidden="1"/>
    <cellStyle name="Followed Hyperlink" xfId="483" builtinId="9" hidden="1"/>
    <cellStyle name="Followed Hyperlink" xfId="487" builtinId="9" hidden="1"/>
    <cellStyle name="Followed Hyperlink" xfId="491" builtinId="9" hidden="1"/>
    <cellStyle name="Followed Hyperlink" xfId="495" builtinId="9" hidden="1"/>
    <cellStyle name="Followed Hyperlink" xfId="499" builtinId="9" hidden="1"/>
    <cellStyle name="Followed Hyperlink" xfId="503" builtinId="9" hidden="1"/>
    <cellStyle name="Followed Hyperlink" xfId="507" builtinId="9" hidden="1"/>
    <cellStyle name="Followed Hyperlink" xfId="511" builtinId="9" hidden="1"/>
    <cellStyle name="Followed Hyperlink" xfId="515" builtinId="9" hidden="1"/>
    <cellStyle name="Followed Hyperlink" xfId="519" builtinId="9" hidden="1"/>
    <cellStyle name="Followed Hyperlink" xfId="517" builtinId="9" hidden="1"/>
    <cellStyle name="Followed Hyperlink" xfId="513" builtinId="9" hidden="1"/>
    <cellStyle name="Followed Hyperlink" xfId="509" builtinId="9" hidden="1"/>
    <cellStyle name="Followed Hyperlink" xfId="505" builtinId="9" hidden="1"/>
    <cellStyle name="Followed Hyperlink" xfId="501" builtinId="9" hidden="1"/>
    <cellStyle name="Followed Hyperlink" xfId="497" builtinId="9" hidden="1"/>
    <cellStyle name="Followed Hyperlink" xfId="493" builtinId="9" hidden="1"/>
    <cellStyle name="Followed Hyperlink" xfId="489" builtinId="9" hidden="1"/>
    <cellStyle name="Followed Hyperlink" xfId="485" builtinId="9" hidden="1"/>
    <cellStyle name="Followed Hyperlink" xfId="481" builtinId="9" hidden="1"/>
    <cellStyle name="Followed Hyperlink" xfId="477" builtinId="9" hidden="1"/>
    <cellStyle name="Followed Hyperlink" xfId="473" builtinId="9" hidden="1"/>
    <cellStyle name="Followed Hyperlink" xfId="469" builtinId="9" hidden="1"/>
    <cellStyle name="Followed Hyperlink" xfId="465" builtinId="9" hidden="1"/>
    <cellStyle name="Followed Hyperlink" xfId="461" builtinId="9" hidden="1"/>
    <cellStyle name="Followed Hyperlink" xfId="457" builtinId="9" hidden="1"/>
    <cellStyle name="Followed Hyperlink" xfId="79" builtinId="9" hidden="1"/>
    <cellStyle name="Followed Hyperlink" xfId="91" builtinId="9" hidden="1"/>
    <cellStyle name="Followed Hyperlink" xfId="95" builtinId="9" hidden="1"/>
    <cellStyle name="Followed Hyperlink" xfId="115" builtinId="9" hidden="1"/>
    <cellStyle name="Followed Hyperlink" xfId="107" builtinId="9" hidden="1"/>
    <cellStyle name="Followed Hyperlink" xfId="99" builtinId="9" hidden="1"/>
    <cellStyle name="Followed Hyperlink" xfId="143" builtinId="9" hidden="1"/>
    <cellStyle name="Followed Hyperlink" xfId="175" builtinId="9" hidden="1"/>
    <cellStyle name="Followed Hyperlink" xfId="207" builtinId="9" hidden="1"/>
    <cellStyle name="Followed Hyperlink" xfId="203" builtinId="9" hidden="1"/>
    <cellStyle name="Followed Hyperlink" xfId="195" builtinId="9" hidden="1"/>
    <cellStyle name="Followed Hyperlink" xfId="183" builtinId="9" hidden="1"/>
    <cellStyle name="Followed Hyperlink" xfId="171" builtinId="9" hidden="1"/>
    <cellStyle name="Followed Hyperlink" xfId="163" builtinId="9" hidden="1"/>
    <cellStyle name="Followed Hyperlink" xfId="151" builtinId="9" hidden="1"/>
    <cellStyle name="Followed Hyperlink" xfId="139" builtinId="9" hidden="1"/>
    <cellStyle name="Followed Hyperlink" xfId="131" builtinId="9" hidden="1"/>
    <cellStyle name="Followed Hyperlink" xfId="215" builtinId="9" hidden="1"/>
    <cellStyle name="Followed Hyperlink" xfId="231" builtinId="9" hidden="1"/>
    <cellStyle name="Followed Hyperlink" xfId="247" builtinId="9" hidden="1"/>
    <cellStyle name="Followed Hyperlink" xfId="263" builtinId="9" hidden="1"/>
    <cellStyle name="Followed Hyperlink" xfId="279" builtinId="9" hidden="1"/>
    <cellStyle name="Followed Hyperlink" xfId="295" builtinId="9" hidden="1"/>
    <cellStyle name="Followed Hyperlink" xfId="311" builtinId="9" hidden="1"/>
    <cellStyle name="Followed Hyperlink" xfId="327" builtinId="9" hidden="1"/>
    <cellStyle name="Followed Hyperlink" xfId="343" builtinId="9" hidden="1"/>
    <cellStyle name="Followed Hyperlink" xfId="359" builtinId="9" hidden="1"/>
    <cellStyle name="Followed Hyperlink" xfId="375" builtinId="9" hidden="1"/>
    <cellStyle name="Followed Hyperlink" xfId="391" builtinId="9" hidden="1"/>
    <cellStyle name="Followed Hyperlink" xfId="407" builtinId="9" hidden="1"/>
    <cellStyle name="Followed Hyperlink" xfId="423" builtinId="9" hidden="1"/>
    <cellStyle name="Followed Hyperlink" xfId="439" builtinId="9" hidden="1"/>
    <cellStyle name="Followed Hyperlink" xfId="453" builtinId="9" hidden="1"/>
    <cellStyle name="Followed Hyperlink" xfId="437" builtinId="9" hidden="1"/>
    <cellStyle name="Followed Hyperlink" xfId="421" builtinId="9" hidden="1"/>
    <cellStyle name="Followed Hyperlink" xfId="405" builtinId="9" hidden="1"/>
    <cellStyle name="Followed Hyperlink" xfId="389" builtinId="9" hidden="1"/>
    <cellStyle name="Followed Hyperlink" xfId="373" builtinId="9" hidden="1"/>
    <cellStyle name="Followed Hyperlink" xfId="357" builtinId="9" hidden="1"/>
    <cellStyle name="Followed Hyperlink" xfId="341" builtinId="9" hidden="1"/>
    <cellStyle name="Followed Hyperlink" xfId="325" builtinId="9" hidden="1"/>
    <cellStyle name="Followed Hyperlink" xfId="309" builtinId="9" hidden="1"/>
    <cellStyle name="Followed Hyperlink" xfId="293" builtinId="9" hidden="1"/>
    <cellStyle name="Followed Hyperlink" xfId="277" builtinId="9" hidden="1"/>
    <cellStyle name="Followed Hyperlink" xfId="261" builtinId="9" hidden="1"/>
    <cellStyle name="Followed Hyperlink" xfId="245" builtinId="9" hidden="1"/>
    <cellStyle name="Followed Hyperlink" xfId="229" builtinId="9" hidden="1"/>
    <cellStyle name="Followed Hyperlink" xfId="213" builtinId="9" hidden="1"/>
    <cellStyle name="Followed Hyperlink" xfId="197" builtinId="9" hidden="1"/>
    <cellStyle name="Followed Hyperlink" xfId="181" builtinId="9" hidden="1"/>
    <cellStyle name="Followed Hyperlink" xfId="165" builtinId="9" hidden="1"/>
    <cellStyle name="Followed Hyperlink" xfId="149" builtinId="9" hidden="1"/>
    <cellStyle name="Followed Hyperlink" xfId="133" builtinId="9" hidden="1"/>
    <cellStyle name="Followed Hyperlink" xfId="117" builtinId="9" hidden="1"/>
    <cellStyle name="Followed Hyperlink" xfId="101" builtinId="9" hidden="1"/>
    <cellStyle name="Followed Hyperlink" xfId="85" builtinId="9" hidden="1"/>
    <cellStyle name="Followed Hyperlink" xfId="35" builtinId="9" hidden="1"/>
    <cellStyle name="Followed Hyperlink" xfId="45" builtinId="9" hidden="1"/>
    <cellStyle name="Followed Hyperlink" xfId="55" builtinId="9" hidden="1"/>
    <cellStyle name="Followed Hyperlink" xfId="67" builtinId="9" hidden="1"/>
    <cellStyle name="Followed Hyperlink" xfId="73" builtinId="9" hidden="1"/>
    <cellStyle name="Followed Hyperlink" xfId="41" builtinId="9" hidden="1"/>
    <cellStyle name="Followed Hyperlink" xfId="23" builtinId="9" hidden="1"/>
    <cellStyle name="Followed Hyperlink" xfId="17" builtinId="9" hidden="1"/>
    <cellStyle name="Followed Hyperlink" xfId="6" builtinId="9" hidden="1"/>
    <cellStyle name="Followed Hyperlink" xfId="10" builtinId="9" hidden="1"/>
    <cellStyle name="Followed Hyperlink" xfId="25" builtinId="9" hidden="1"/>
    <cellStyle name="Followed Hyperlink" xfId="33" builtinId="9" hidden="1"/>
    <cellStyle name="Followed Hyperlink" xfId="65" builtinId="9" hidden="1"/>
    <cellStyle name="Followed Hyperlink" xfId="69" builtinId="9" hidden="1"/>
    <cellStyle name="Followed Hyperlink" xfId="59" builtinId="9" hidden="1"/>
    <cellStyle name="Followed Hyperlink" xfId="47" builtinId="9" hidden="1"/>
    <cellStyle name="Followed Hyperlink" xfId="37" builtinId="9" hidden="1"/>
    <cellStyle name="Followed Hyperlink" xfId="81" builtinId="9" hidden="1"/>
    <cellStyle name="Followed Hyperlink" xfId="97" builtinId="9" hidden="1"/>
    <cellStyle name="Followed Hyperlink" xfId="113" builtinId="9" hidden="1"/>
    <cellStyle name="Followed Hyperlink" xfId="129" builtinId="9" hidden="1"/>
    <cellStyle name="Followed Hyperlink" xfId="145" builtinId="9" hidden="1"/>
    <cellStyle name="Followed Hyperlink" xfId="161" builtinId="9" hidden="1"/>
    <cellStyle name="Followed Hyperlink" xfId="177" builtinId="9" hidden="1"/>
    <cellStyle name="Followed Hyperlink" xfId="193" builtinId="9" hidden="1"/>
    <cellStyle name="Followed Hyperlink" xfId="209" builtinId="9" hidden="1"/>
    <cellStyle name="Followed Hyperlink" xfId="225" builtinId="9" hidden="1"/>
    <cellStyle name="Followed Hyperlink" xfId="241" builtinId="9" hidden="1"/>
    <cellStyle name="Followed Hyperlink" xfId="257" builtinId="9" hidden="1"/>
    <cellStyle name="Followed Hyperlink" xfId="273" builtinId="9" hidden="1"/>
    <cellStyle name="Followed Hyperlink" xfId="289" builtinId="9" hidden="1"/>
    <cellStyle name="Followed Hyperlink" xfId="305" builtinId="9" hidden="1"/>
    <cellStyle name="Followed Hyperlink" xfId="321" builtinId="9" hidden="1"/>
    <cellStyle name="Followed Hyperlink" xfId="337" builtinId="9" hidden="1"/>
    <cellStyle name="Followed Hyperlink" xfId="353" builtinId="9" hidden="1"/>
    <cellStyle name="Followed Hyperlink" xfId="369" builtinId="9" hidden="1"/>
    <cellStyle name="Followed Hyperlink" xfId="385" builtinId="9" hidden="1"/>
    <cellStyle name="Followed Hyperlink" xfId="401" builtinId="9" hidden="1"/>
    <cellStyle name="Followed Hyperlink" xfId="417" builtinId="9" hidden="1"/>
    <cellStyle name="Followed Hyperlink" xfId="307" builtinId="9" hidden="1"/>
    <cellStyle name="Followed Hyperlink" xfId="323" builtinId="9" hidden="1"/>
    <cellStyle name="Followed Hyperlink" xfId="331" builtinId="9" hidden="1"/>
    <cellStyle name="Followed Hyperlink" xfId="339" builtinId="9" hidden="1"/>
    <cellStyle name="Followed Hyperlink" xfId="355" builtinId="9" hidden="1"/>
    <cellStyle name="Followed Hyperlink" xfId="363" builtinId="9" hidden="1"/>
    <cellStyle name="Followed Hyperlink" xfId="371" builtinId="9" hidden="1"/>
    <cellStyle name="Followed Hyperlink" xfId="387" builtinId="9" hidden="1"/>
    <cellStyle name="Followed Hyperlink" xfId="395" builtinId="9" hidden="1"/>
    <cellStyle name="Followed Hyperlink" xfId="403" builtinId="9" hidden="1"/>
    <cellStyle name="Followed Hyperlink" xfId="419" builtinId="9" hidden="1"/>
    <cellStyle name="Followed Hyperlink" xfId="427" builtinId="9" hidden="1"/>
    <cellStyle name="Followed Hyperlink" xfId="435" builtinId="9" hidden="1"/>
    <cellStyle name="Followed Hyperlink" xfId="451" builtinId="9" hidden="1"/>
    <cellStyle name="Followed Hyperlink" xfId="449" builtinId="9" hidden="1"/>
    <cellStyle name="Followed Hyperlink" xfId="441" builtinId="9" hidden="1"/>
    <cellStyle name="Followed Hyperlink" xfId="425" builtinId="9" hidden="1"/>
    <cellStyle name="Followed Hyperlink" xfId="433" builtinId="9" hidden="1"/>
    <cellStyle name="Followed Hyperlink" xfId="443" builtinId="9" hidden="1"/>
    <cellStyle name="Followed Hyperlink" xfId="411" builtinId="9" hidden="1"/>
    <cellStyle name="Followed Hyperlink" xfId="379" builtinId="9" hidden="1"/>
    <cellStyle name="Followed Hyperlink" xfId="347" builtinId="9" hidden="1"/>
    <cellStyle name="Followed Hyperlink" xfId="315" builtinId="9" hidden="1"/>
    <cellStyle name="Followed Hyperlink" xfId="259" builtinId="9" hidden="1"/>
    <cellStyle name="Followed Hyperlink" xfId="267" builtinId="9" hidden="1"/>
    <cellStyle name="Followed Hyperlink" xfId="275" builtinId="9" hidden="1"/>
    <cellStyle name="Followed Hyperlink" xfId="283" builtinId="9" hidden="1"/>
    <cellStyle name="Followed Hyperlink" xfId="291" builtinId="9" hidden="1"/>
    <cellStyle name="Followed Hyperlink" xfId="299" builtinId="9" hidden="1"/>
    <cellStyle name="Followed Hyperlink" xfId="251" builtinId="9" hidden="1"/>
    <cellStyle name="Followed Hyperlink" xfId="235" builtinId="9" hidden="1"/>
    <cellStyle name="Followed Hyperlink" xfId="243" builtinId="9" hidden="1"/>
    <cellStyle name="Followed Hyperlink" xfId="227" builtinId="9" hidden="1"/>
    <cellStyle name="Followed Hyperlink" xfId="219" builtinId="9" hidden="1"/>
    <cellStyle name="Hyperlink" xfId="14" builtinId="8" hidden="1"/>
    <cellStyle name="Hyperlink" xfId="7" builtinId="8" hidden="1"/>
    <cellStyle name="Hyperlink" xfId="5" builtinId="8" hidden="1"/>
    <cellStyle name="Hyperlink" xfId="16" builtinId="8" hidden="1"/>
    <cellStyle name="Hyperlink" xfId="34" builtinId="8" hidden="1"/>
    <cellStyle name="Hyperlink" xfId="26" builtinId="8" hidden="1"/>
    <cellStyle name="Hyperlink" xfId="70" builtinId="8" hidden="1"/>
    <cellStyle name="Hyperlink" xfId="62" builtinId="8" hidden="1"/>
    <cellStyle name="Hyperlink" xfId="52" builtinId="8" hidden="1"/>
    <cellStyle name="Hyperlink" xfId="118" builtinId="8" hidden="1"/>
    <cellStyle name="Hyperlink" xfId="180" builtinId="8" hidden="1"/>
    <cellStyle name="Hyperlink" xfId="172" builtinId="8" hidden="1"/>
    <cellStyle name="Hyperlink" xfId="154" builtinId="8" hidden="1"/>
    <cellStyle name="Hyperlink" xfId="144" builtinId="8" hidden="1"/>
    <cellStyle name="Hyperlink" xfId="136" builtinId="8" hidden="1"/>
    <cellStyle name="Hyperlink" xfId="116" builtinId="8" hidden="1"/>
    <cellStyle name="Hyperlink" xfId="108" builtinId="8" hidden="1"/>
    <cellStyle name="Hyperlink" xfId="98" builtinId="8" hidden="1"/>
    <cellStyle name="Hyperlink" xfId="182" builtinId="8" hidden="1"/>
    <cellStyle name="Hyperlink" xfId="214" builtinId="8" hidden="1"/>
    <cellStyle name="Hyperlink" xfId="246" builtinId="8" hidden="1"/>
    <cellStyle name="Hyperlink" xfId="310" builtinId="8" hidden="1"/>
    <cellStyle name="Hyperlink" xfId="342" builtinId="8" hidden="1"/>
    <cellStyle name="Hyperlink" xfId="374" builtinId="8" hidden="1"/>
    <cellStyle name="Hyperlink" xfId="438" builtinId="8" hidden="1"/>
    <cellStyle name="Hyperlink" xfId="448" builtinId="8" hidden="1"/>
    <cellStyle name="Hyperlink" xfId="436" builtinId="8" hidden="1"/>
    <cellStyle name="Hyperlink" xfId="416" builtinId="8" hidden="1"/>
    <cellStyle name="Hyperlink" xfId="282" builtinId="8" hidden="1"/>
    <cellStyle name="Hyperlink" xfId="284" builtinId="8" hidden="1"/>
    <cellStyle name="Hyperlink" xfId="292" builtinId="8" hidden="1"/>
    <cellStyle name="Hyperlink" xfId="296" builtinId="8" hidden="1"/>
    <cellStyle name="Hyperlink" xfId="298" builtinId="8" hidden="1"/>
    <cellStyle name="Hyperlink" xfId="304" builtinId="8" hidden="1"/>
    <cellStyle name="Hyperlink" xfId="306" builtinId="8" hidden="1"/>
    <cellStyle name="Hyperlink" xfId="312" builtinId="8" hidden="1"/>
    <cellStyle name="Hyperlink" xfId="316" builtinId="8" hidden="1"/>
    <cellStyle name="Hyperlink" xfId="320" builtinId="8" hidden="1"/>
    <cellStyle name="Hyperlink" xfId="322" builtinId="8" hidden="1"/>
    <cellStyle name="Hyperlink" xfId="328" builtinId="8" hidden="1"/>
    <cellStyle name="Hyperlink" xfId="332" builtinId="8" hidden="1"/>
    <cellStyle name="Hyperlink" xfId="336" builtinId="8" hidden="1"/>
    <cellStyle name="Hyperlink" xfId="340" builtinId="8" hidden="1"/>
    <cellStyle name="Hyperlink" xfId="344" builtinId="8" hidden="1"/>
    <cellStyle name="Hyperlink" xfId="346" builtinId="8" hidden="1"/>
    <cellStyle name="Hyperlink" xfId="354" builtinId="8" hidden="1"/>
    <cellStyle name="Hyperlink" xfId="356" builtinId="8" hidden="1"/>
    <cellStyle name="Hyperlink" xfId="360" builtinId="8" hidden="1"/>
    <cellStyle name="Hyperlink" xfId="364" builtinId="8" hidden="1"/>
    <cellStyle name="Hyperlink" xfId="368" builtinId="8" hidden="1"/>
    <cellStyle name="Hyperlink" xfId="370" builtinId="8" hidden="1"/>
    <cellStyle name="Hyperlink" xfId="378" builtinId="8" hidden="1"/>
    <cellStyle name="Hyperlink" xfId="380" builtinId="8" hidden="1"/>
    <cellStyle name="Hyperlink" xfId="384" builtinId="8" hidden="1"/>
    <cellStyle name="Hyperlink" xfId="388" builtinId="8" hidden="1"/>
    <cellStyle name="Hyperlink" xfId="392" builtinId="8" hidden="1"/>
    <cellStyle name="Hyperlink" xfId="396" builtinId="8" hidden="1"/>
    <cellStyle name="Hyperlink" xfId="402" builtinId="8" hidden="1"/>
    <cellStyle name="Hyperlink" xfId="404" builtinId="8" hidden="1"/>
    <cellStyle name="Hyperlink" xfId="408" builtinId="8" hidden="1"/>
    <cellStyle name="Hyperlink" xfId="412" builtinId="8" hidden="1"/>
    <cellStyle name="Hyperlink" xfId="394" builtinId="8" hidden="1"/>
    <cellStyle name="Hyperlink" xfId="372" builtinId="8" hidden="1"/>
    <cellStyle name="Hyperlink" xfId="330" builtinId="8" hidden="1"/>
    <cellStyle name="Hyperlink" xfId="308" builtinId="8" hidden="1"/>
    <cellStyle name="Hyperlink" xfId="288" builtinId="8" hidden="1"/>
    <cellStyle name="Hyperlink" xfId="232" builtinId="8" hidden="1"/>
    <cellStyle name="Hyperlink" xfId="234" builtinId="8" hidden="1"/>
    <cellStyle name="Hyperlink" xfId="236" builtinId="8" hidden="1"/>
    <cellStyle name="Hyperlink" xfId="242" builtinId="8" hidden="1"/>
    <cellStyle name="Hyperlink" xfId="248" builtinId="8" hidden="1"/>
    <cellStyle name="Hyperlink" xfId="250" builtinId="8" hidden="1"/>
    <cellStyle name="Hyperlink" xfId="256" builtinId="8" hidden="1"/>
    <cellStyle name="Hyperlink" xfId="258" builtinId="8" hidden="1"/>
    <cellStyle name="Hyperlink" xfId="260" builtinId="8" hidden="1"/>
    <cellStyle name="Hyperlink" xfId="266" builtinId="8" hidden="1"/>
    <cellStyle name="Hyperlink" xfId="268" builtinId="8" hidden="1"/>
    <cellStyle name="Hyperlink" xfId="272" builtinId="8" hidden="1"/>
    <cellStyle name="Hyperlink" xfId="276" builtinId="8" hidden="1"/>
    <cellStyle name="Hyperlink" xfId="280" builtinId="8" hidden="1"/>
    <cellStyle name="Hyperlink" xfId="244" builtinId="8" hidden="1"/>
    <cellStyle name="Hyperlink" xfId="208" builtinId="8" hidden="1"/>
    <cellStyle name="Hyperlink" xfId="210" builtinId="8" hidden="1"/>
    <cellStyle name="Hyperlink" xfId="212" builtinId="8" hidden="1"/>
    <cellStyle name="Hyperlink" xfId="218" builtinId="8" hidden="1"/>
    <cellStyle name="Hyperlink" xfId="220" builtinId="8" hidden="1"/>
    <cellStyle name="Hyperlink" xfId="224" builtinId="8" hidden="1"/>
    <cellStyle name="Hyperlink" xfId="194" builtinId="8" hidden="1"/>
    <cellStyle name="Hyperlink" xfId="196" builtinId="8" hidden="1"/>
    <cellStyle name="Hyperlink" xfId="200" builtinId="8" hidden="1"/>
    <cellStyle name="Hyperlink" xfId="188" builtinId="8" hidden="1"/>
    <cellStyle name="Hyperlink" xfId="192" builtinId="8" hidden="1"/>
    <cellStyle name="Hyperlink" xfId="186" builtinId="8" hidden="1"/>
    <cellStyle name="Hyperlink" xfId="454" builtinId="8" hidden="1"/>
    <cellStyle name="Hyperlink" xfId="456" builtinId="8" hidden="1"/>
    <cellStyle name="Hyperlink" xfId="458" builtinId="8" hidden="1"/>
    <cellStyle name="Hyperlink" xfId="462" builtinId="8" hidden="1"/>
    <cellStyle name="Hyperlink" xfId="464" builtinId="8" hidden="1"/>
    <cellStyle name="Hyperlink" xfId="466" builtinId="8" hidden="1"/>
    <cellStyle name="Hyperlink" xfId="470" builtinId="8" hidden="1"/>
    <cellStyle name="Hyperlink" xfId="472" builtinId="8" hidden="1"/>
    <cellStyle name="Hyperlink" xfId="474" builtinId="8" hidden="1"/>
    <cellStyle name="Hyperlink" xfId="478" builtinId="8" hidden="1"/>
    <cellStyle name="Hyperlink" xfId="480" builtinId="8" hidden="1"/>
    <cellStyle name="Hyperlink" xfId="482" builtinId="8" hidden="1"/>
    <cellStyle name="Hyperlink" xfId="486" builtinId="8" hidden="1"/>
    <cellStyle name="Hyperlink" xfId="488" builtinId="8" hidden="1"/>
    <cellStyle name="Hyperlink" xfId="490" builtinId="8" hidden="1"/>
    <cellStyle name="Hyperlink" xfId="494" builtinId="8" hidden="1"/>
    <cellStyle name="Hyperlink" xfId="496" builtinId="8" hidden="1"/>
    <cellStyle name="Hyperlink" xfId="498" builtinId="8" hidden="1"/>
    <cellStyle name="Hyperlink" xfId="502" builtinId="8" hidden="1"/>
    <cellStyle name="Hyperlink" xfId="504" builtinId="8" hidden="1"/>
    <cellStyle name="Hyperlink" xfId="506" builtinId="8" hidden="1"/>
    <cellStyle name="Hyperlink" xfId="510" builtinId="8" hidden="1"/>
    <cellStyle name="Hyperlink" xfId="512" builtinId="8" hidden="1"/>
    <cellStyle name="Hyperlink" xfId="514" builtinId="8" hidden="1"/>
    <cellStyle name="Hyperlink" xfId="518" builtinId="8" hidden="1"/>
    <cellStyle name="Hyperlink" xfId="516" builtinId="8" hidden="1"/>
    <cellStyle name="Hyperlink" xfId="508" builtinId="8" hidden="1"/>
    <cellStyle name="Hyperlink" xfId="500" builtinId="8" hidden="1"/>
    <cellStyle name="Hyperlink" xfId="492" builtinId="8" hidden="1"/>
    <cellStyle name="Hyperlink" xfId="484" builtinId="8" hidden="1"/>
    <cellStyle name="Hyperlink" xfId="476" builtinId="8" hidden="1"/>
    <cellStyle name="Hyperlink" xfId="468" builtinId="8" hidden="1"/>
    <cellStyle name="Hyperlink" xfId="460" builtinId="8" hidden="1"/>
    <cellStyle name="Hyperlink" xfId="184" builtinId="8" hidden="1"/>
    <cellStyle name="Hyperlink" xfId="202" builtinId="8" hidden="1"/>
    <cellStyle name="Hyperlink" xfId="226" builtinId="8" hidden="1"/>
    <cellStyle name="Hyperlink" xfId="216" builtinId="8" hidden="1"/>
    <cellStyle name="Hyperlink" xfId="204" builtinId="8" hidden="1"/>
    <cellStyle name="Hyperlink" xfId="274" builtinId="8" hidden="1"/>
    <cellStyle name="Hyperlink" xfId="264" builtinId="8" hidden="1"/>
    <cellStyle name="Hyperlink" xfId="252" builtinId="8" hidden="1"/>
    <cellStyle name="Hyperlink" xfId="240" builtinId="8" hidden="1"/>
    <cellStyle name="Hyperlink" xfId="228" builtinId="8" hidden="1"/>
    <cellStyle name="Hyperlink" xfId="352" builtinId="8" hidden="1"/>
    <cellStyle name="Hyperlink" xfId="410" builtinId="8" hidden="1"/>
    <cellStyle name="Hyperlink" xfId="400" builtinId="8" hidden="1"/>
    <cellStyle name="Hyperlink" xfId="386" builtinId="8" hidden="1"/>
    <cellStyle name="Hyperlink" xfId="376" builtinId="8" hidden="1"/>
    <cellStyle name="Hyperlink" xfId="362" builtinId="8" hidden="1"/>
    <cellStyle name="Hyperlink" xfId="348" builtinId="8" hidden="1"/>
    <cellStyle name="Hyperlink" xfId="338" builtinId="8" hidden="1"/>
    <cellStyle name="Hyperlink" xfId="324" builtinId="8" hidden="1"/>
    <cellStyle name="Hyperlink" xfId="314" builtinId="8" hidden="1"/>
    <cellStyle name="Hyperlink" xfId="300" builtinId="8" hidden="1"/>
    <cellStyle name="Hyperlink" xfId="290" builtinId="8" hidden="1"/>
    <cellStyle name="Hyperlink" xfId="426" builtinId="8" hidden="1"/>
    <cellStyle name="Hyperlink" xfId="406" builtinId="8" hidden="1"/>
    <cellStyle name="Hyperlink" xfId="278" builtinId="8" hidden="1"/>
    <cellStyle name="Hyperlink" xfId="90" builtinId="8" hidden="1"/>
    <cellStyle name="Hyperlink" xfId="126" builtinId="8" hidden="1"/>
    <cellStyle name="Hyperlink" xfId="162" builtinId="8" hidden="1"/>
    <cellStyle name="Hyperlink" xfId="44" builtinId="8" hidden="1"/>
    <cellStyle name="Hyperlink" xfId="78" builtinId="8" hidden="1"/>
    <cellStyle name="Hyperlink" xfId="9" builtinId="8" hidden="1"/>
    <cellStyle name="Hyperlink" xfId="22" builtinId="8" hidden="1"/>
    <cellStyle name="Hyperlink" xfId="100" builtinId="8" hidden="1"/>
    <cellStyle name="Hyperlink" xfId="104" builtinId="8" hidden="1"/>
    <cellStyle name="Hyperlink" xfId="106" builtinId="8" hidden="1"/>
    <cellStyle name="Hyperlink" xfId="110" builtinId="8" hidden="1"/>
    <cellStyle name="Hyperlink" xfId="114" builtinId="8" hidden="1"/>
    <cellStyle name="Hyperlink" xfId="120" builtinId="8" hidden="1"/>
    <cellStyle name="Hyperlink" xfId="122" builtinId="8" hidden="1"/>
    <cellStyle name="Hyperlink" xfId="124" builtinId="8" hidden="1"/>
    <cellStyle name="Hyperlink" xfId="128" builtinId="8" hidden="1"/>
    <cellStyle name="Hyperlink" xfId="130" builtinId="8" hidden="1"/>
    <cellStyle name="Hyperlink" xfId="132" builtinId="8" hidden="1"/>
    <cellStyle name="Hyperlink" xfId="140" builtinId="8" hidden="1"/>
    <cellStyle name="Hyperlink" xfId="142" builtinId="8" hidden="1"/>
    <cellStyle name="Hyperlink" xfId="146" builtinId="8" hidden="1"/>
    <cellStyle name="Hyperlink" xfId="148" builtinId="8" hidden="1"/>
    <cellStyle name="Hyperlink" xfId="152" builtinId="8" hidden="1"/>
    <cellStyle name="Hyperlink" xfId="156" builtinId="8" hidden="1"/>
    <cellStyle name="Hyperlink" xfId="158" builtinId="8" hidden="1"/>
    <cellStyle name="Hyperlink" xfId="164" builtinId="8" hidden="1"/>
    <cellStyle name="Hyperlink" xfId="168" builtinId="8" hidden="1"/>
    <cellStyle name="Hyperlink" xfId="170" builtinId="8" hidden="1"/>
    <cellStyle name="Hyperlink" xfId="174" builtinId="8" hidden="1"/>
    <cellStyle name="Hyperlink" xfId="176" builtinId="8" hidden="1"/>
    <cellStyle name="Hyperlink" xfId="178" builtinId="8" hidden="1"/>
    <cellStyle name="Hyperlink" xfId="166" builtinId="8" hidden="1"/>
    <cellStyle name="Hyperlink" xfId="134" builtinId="8" hidden="1"/>
    <cellStyle name="Hyperlink" xfId="102" builtinId="8" hidden="1"/>
    <cellStyle name="Hyperlink" xfId="86" builtinId="8" hidden="1"/>
    <cellStyle name="Hyperlink" xfId="42" builtinId="8" hidden="1"/>
    <cellStyle name="Hyperlink" xfId="46" builtinId="8" hidden="1"/>
    <cellStyle name="Hyperlink" xfId="48" builtinId="8" hidden="1"/>
    <cellStyle name="Hyperlink" xfId="50" builtinId="8" hidden="1"/>
    <cellStyle name="Hyperlink" xfId="58" builtinId="8" hidden="1"/>
    <cellStyle name="Hyperlink" xfId="60" builtinId="8" hidden="1"/>
    <cellStyle name="Hyperlink" xfId="64" builtinId="8" hidden="1"/>
    <cellStyle name="Hyperlink" xfId="66" builtinId="8" hidden="1"/>
    <cellStyle name="Hyperlink" xfId="68" builtinId="8" hidden="1"/>
    <cellStyle name="Hyperlink" xfId="72" builtinId="8" hidden="1"/>
    <cellStyle name="Hyperlink" xfId="74" builtinId="8" hidden="1"/>
    <cellStyle name="Hyperlink" xfId="80" builtinId="8" hidden="1"/>
    <cellStyle name="Hyperlink" xfId="54" builtinId="8" hidden="1"/>
    <cellStyle name="Hyperlink" xfId="24" builtinId="8" hidden="1"/>
    <cellStyle name="Hyperlink" xfId="28" builtinId="8" hidden="1"/>
    <cellStyle name="Hyperlink" xfId="30" builtinId="8" hidden="1"/>
    <cellStyle name="Hyperlink" xfId="32" builtinId="8" hidden="1"/>
    <cellStyle name="Hyperlink" xfId="36" builtinId="8" hidden="1"/>
    <cellStyle name="Hyperlink" xfId="40" builtinId="8" hidden="1"/>
    <cellStyle name="Hyperlink" xfId="18" builtinId="8" hidden="1"/>
    <cellStyle name="Hyperlink" xfId="20" builtinId="8" hidden="1"/>
    <cellStyle name="Hyperlink" xfId="38" builtinId="8" hidden="1"/>
    <cellStyle name="Hyperlink" xfId="76" builtinId="8" hidden="1"/>
    <cellStyle name="Hyperlink" xfId="56" builtinId="8" hidden="1"/>
    <cellStyle name="Hyperlink" xfId="150" builtinId="8" hidden="1"/>
    <cellStyle name="Hyperlink" xfId="160" builtinId="8" hidden="1"/>
    <cellStyle name="Hyperlink" xfId="138" builtinId="8" hidden="1"/>
    <cellStyle name="Hyperlink" xfId="112" builtinId="8" hidden="1"/>
    <cellStyle name="Hyperlink" xfId="358" builtinId="8" hidden="1"/>
    <cellStyle name="Hyperlink" xfId="350" builtinId="8" hidden="1"/>
    <cellStyle name="Hyperlink" xfId="334" builtinId="8" hidden="1"/>
    <cellStyle name="Hyperlink" xfId="318" builtinId="8" hidden="1"/>
    <cellStyle name="Hyperlink" xfId="302" builtinId="8" hidden="1"/>
    <cellStyle name="Hyperlink" xfId="294" builtinId="8" hidden="1"/>
    <cellStyle name="Hyperlink" xfId="286" builtinId="8" hidden="1"/>
    <cellStyle name="Hyperlink" xfId="270" builtinId="8" hidden="1"/>
    <cellStyle name="Hyperlink" xfId="262" builtinId="8" hidden="1"/>
    <cellStyle name="Hyperlink" xfId="254" builtinId="8" hidden="1"/>
    <cellStyle name="Hyperlink" xfId="238" builtinId="8" hidden="1"/>
    <cellStyle name="Hyperlink" xfId="230" builtinId="8" hidden="1"/>
    <cellStyle name="Hyperlink" xfId="222" builtinId="8" hidden="1"/>
    <cellStyle name="Hyperlink" xfId="206" builtinId="8" hidden="1"/>
    <cellStyle name="Hyperlink" xfId="198" builtinId="8" hidden="1"/>
    <cellStyle name="Hyperlink" xfId="190" builtinId="8" hidden="1"/>
    <cellStyle name="Hyperlink" xfId="82" builtinId="8" hidden="1"/>
    <cellStyle name="Hyperlink" xfId="84" builtinId="8" hidden="1"/>
    <cellStyle name="Hyperlink" xfId="92" builtinId="8" hidden="1"/>
    <cellStyle name="Hyperlink" xfId="94" builtinId="8" hidden="1"/>
    <cellStyle name="Hyperlink" xfId="96" builtinId="8" hidden="1"/>
    <cellStyle name="Hyperlink" xfId="88" builtinId="8" hidden="1"/>
    <cellStyle name="Hyperlink" xfId="326" builtinId="8" hidden="1"/>
    <cellStyle name="Hyperlink" xfId="450" builtinId="8" hidden="1"/>
    <cellStyle name="Hyperlink" xfId="452" builtinId="8" hidden="1"/>
    <cellStyle name="Hyperlink" xfId="446" builtinId="8" hidden="1"/>
    <cellStyle name="Hyperlink" xfId="430" builtinId="8" hidden="1"/>
    <cellStyle name="Hyperlink" xfId="422" builtinId="8" hidden="1"/>
    <cellStyle name="Hyperlink" xfId="414" builtinId="8" hidden="1"/>
    <cellStyle name="Hyperlink" xfId="398" builtinId="8" hidden="1"/>
    <cellStyle name="Hyperlink" xfId="390" builtinId="8" hidden="1"/>
    <cellStyle name="Hyperlink" xfId="382" builtinId="8" hidden="1"/>
    <cellStyle name="Hyperlink" xfId="366" builtinId="8" hidden="1"/>
    <cellStyle name="Hyperlink" xfId="432" builtinId="8" hidden="1"/>
    <cellStyle name="Hyperlink" xfId="434" builtinId="8" hidden="1"/>
    <cellStyle name="Hyperlink" xfId="440" builtinId="8" hidden="1"/>
    <cellStyle name="Hyperlink" xfId="442" builtinId="8" hidden="1"/>
    <cellStyle name="Hyperlink" xfId="444" builtinId="8" hidden="1"/>
    <cellStyle name="Hyperlink" xfId="424" builtinId="8" hidden="1"/>
    <cellStyle name="Hyperlink" xfId="428" builtinId="8" hidden="1"/>
    <cellStyle name="Hyperlink" xfId="420" builtinId="8" hidden="1"/>
    <cellStyle name="Hyperlink" xfId="418" builtinId="8" hidden="1"/>
    <cellStyle name="Normal" xfId="0" builtinId="0"/>
    <cellStyle name="Normal 2" xfId="4" xr:uid="{00000000-0005-0000-0000-000005020000}"/>
    <cellStyle name="Normal 3" xfId="11" xr:uid="{00000000-0005-0000-0000-000006020000}"/>
    <cellStyle name="Normal 4" xfId="520" xr:uid="{0EF257AB-EF98-6A47-A8E8-8937FF7861B4}"/>
    <cellStyle name="Percent" xfId="2" builtinId="5"/>
  </cellStyles>
  <dxfs count="10">
    <dxf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</dxf>
    <dxf>
      <font>
        <b/>
        <color theme="1"/>
      </font>
      <fill>
        <patternFill>
          <bgColor theme="0" tint="-4.9989318521683403E-2"/>
        </patternFill>
      </fill>
      <border diagonalUp="0" diagonalDown="0">
        <left/>
        <right/>
        <top style="double">
          <color theme="6"/>
        </top>
        <bottom/>
        <vertical/>
        <horizontal/>
      </border>
    </dxf>
    <dxf>
      <font>
        <b/>
        <color theme="0"/>
      </font>
      <fill>
        <patternFill patternType="solid">
          <fgColor theme="6"/>
          <bgColor theme="6"/>
        </patternFill>
      </fill>
      <border>
        <bottom style="thin">
          <color theme="0" tint="-0.24994659260841701"/>
        </bottom>
      </border>
    </dxf>
    <dxf>
      <font>
        <color theme="1"/>
      </font>
      <border>
        <left/>
        <right/>
        <top/>
        <bottom/>
      </border>
    </dxf>
    <dxf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</dxf>
    <dxf>
      <font>
        <b/>
        <color theme="1"/>
      </font>
      <fill>
        <patternFill>
          <bgColor theme="0" tint="-4.9989318521683403E-2"/>
        </patternFill>
      </fill>
      <border diagonalUp="0" diagonalDown="0">
        <left/>
        <right/>
        <top style="double">
          <color theme="4"/>
        </top>
        <bottom/>
        <vertical/>
        <horizontal/>
      </border>
    </dxf>
    <dxf>
      <font>
        <b/>
        <color theme="0"/>
      </font>
      <fill>
        <patternFill patternType="solid">
          <fgColor auto="1"/>
          <bgColor theme="4"/>
        </patternFill>
      </fill>
      <border>
        <bottom style="thin">
          <color theme="0" tint="-0.24994659260841701"/>
        </bottom>
      </border>
    </dxf>
    <dxf>
      <font>
        <color theme="1"/>
      </font>
      <border>
        <left/>
        <right/>
        <top/>
        <bottom/>
      </border>
    </dxf>
  </dxfs>
  <tableStyles count="2" defaultTableStyle="TableStyleMedium2" defaultPivotStyle="PivotStyleLight16">
    <tableStyle name="V42_ExpenseTable" pivot="0" count="5" xr9:uid="{4E3EE965-9FCA-684F-82D9-EFC6DA9E4BFB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</tableStyle>
    <tableStyle name="V42_IncomeTable" pivot="0" count="5" xr9:uid="{0D1CE246-EDA7-6B4E-B2D3-5E4A6B80C04C}">
      <tableStyleElement type="wholeTable" dxfId="4"/>
      <tableStyleElement type="headerRow" dxfId="3"/>
      <tableStyleElement type="totalRow" dxfId="2"/>
      <tableStyleElement type="firstColumn" dxfId="1"/>
      <tableStyleElement type="lastColumn" dxfId="0"/>
    </tableStyle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29</xdr:row>
      <xdr:rowOff>76200</xdr:rowOff>
    </xdr:from>
    <xdr:to>
      <xdr:col>2</xdr:col>
      <xdr:colOff>1600200</xdr:colOff>
      <xdr:row>30</xdr:row>
      <xdr:rowOff>215900</xdr:rowOff>
    </xdr:to>
    <xdr:sp macro="" textlink="">
      <xdr:nvSpPr>
        <xdr:cNvPr id="1025" name="Button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Calibri"/>
              <a:ea typeface="Calibri"/>
              <a:cs typeface="Calibri"/>
            </a:rPr>
            <a:t>Insert 10 Rows</a:t>
          </a:r>
        </a:p>
      </xdr:txBody>
    </xdr:sp>
    <xdr:clientData fLocksWithSheet="0"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pirhalla2/Box%20Sync/3__FREDDIE%20DOCS/Freddie%20Forms/F1116%2004-2016-unlocke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W124"/>
  <sheetViews>
    <sheetView showGridLines="0" zoomScale="90" zoomScaleNormal="90" workbookViewId="0">
      <selection activeCell="F19" sqref="F19"/>
    </sheetView>
  </sheetViews>
  <sheetFormatPr defaultColWidth="8.81640625" defaultRowHeight="14"/>
  <cols>
    <col min="1" max="1" width="2.81640625" style="271" customWidth="1"/>
    <col min="2" max="2" width="19.453125" style="202" customWidth="1"/>
    <col min="3" max="3" width="22.7265625" style="271" customWidth="1"/>
    <col min="4" max="4" width="3.453125" style="271" customWidth="1"/>
    <col min="5" max="5" width="2.1796875" style="271" customWidth="1"/>
    <col min="6" max="6" width="15.453125" style="271" customWidth="1"/>
    <col min="7" max="7" width="3.453125" style="271" customWidth="1"/>
    <col min="8" max="8" width="2.7265625" style="271" customWidth="1"/>
    <col min="9" max="9" width="18.453125" style="271" customWidth="1"/>
    <col min="10" max="10" width="13.7265625" style="271" customWidth="1"/>
    <col min="11" max="11" width="9.26953125" style="271" customWidth="1"/>
    <col min="12" max="12" width="2" style="271" customWidth="1"/>
    <col min="13" max="13" width="18" style="271" customWidth="1"/>
    <col min="14" max="14" width="3.453125" style="271" customWidth="1"/>
    <col min="15" max="16" width="8.81640625" style="202"/>
    <col min="17" max="17" width="27.26953125" style="202" bestFit="1" customWidth="1"/>
    <col min="18" max="18" width="11.7265625" style="202" bestFit="1" customWidth="1"/>
    <col min="19" max="23" width="8.81640625" style="202"/>
    <col min="24" max="16384" width="8.81640625" style="271"/>
  </cols>
  <sheetData>
    <row r="1" spans="2:18" s="202" customFormat="1" ht="20">
      <c r="E1" s="203"/>
      <c r="F1" s="204"/>
      <c r="G1" s="204"/>
      <c r="H1" s="203"/>
    </row>
    <row r="2" spans="2:18" s="202" customFormat="1" ht="13" customHeight="1">
      <c r="E2" s="203"/>
      <c r="F2" s="204"/>
      <c r="G2" s="204"/>
      <c r="H2" s="203"/>
      <c r="I2" s="203"/>
      <c r="J2" s="203"/>
      <c r="K2" s="203"/>
    </row>
    <row r="3" spans="2:18" s="202" customFormat="1" ht="29.15" customHeight="1">
      <c r="B3" s="205" t="s">
        <v>0</v>
      </c>
      <c r="C3" s="205"/>
      <c r="D3" s="205"/>
      <c r="E3" s="205"/>
      <c r="F3" s="205"/>
      <c r="G3" s="205"/>
      <c r="H3" s="206"/>
      <c r="I3" s="206"/>
      <c r="J3" s="206"/>
      <c r="K3" s="207" t="s">
        <v>1</v>
      </c>
      <c r="M3" s="208"/>
      <c r="N3" s="206"/>
    </row>
    <row r="4" spans="2:18" s="202" customFormat="1" ht="14.5" thickBot="1">
      <c r="B4" s="203"/>
      <c r="C4" s="203"/>
      <c r="D4" s="203"/>
      <c r="E4" s="203"/>
      <c r="F4" s="203"/>
      <c r="G4" s="203"/>
      <c r="H4" s="203"/>
      <c r="I4" s="203"/>
      <c r="J4" s="203"/>
    </row>
    <row r="5" spans="2:18" s="202" customFormat="1" ht="52" customHeight="1" thickBot="1">
      <c r="B5" s="209" t="s">
        <v>2</v>
      </c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1"/>
    </row>
    <row r="6" spans="2:18" s="202" customFormat="1" ht="20.149999999999999" customHeight="1" thickBot="1">
      <c r="B6" s="212" t="s">
        <v>3</v>
      </c>
      <c r="C6" s="213"/>
      <c r="D6" s="214"/>
      <c r="E6" s="214"/>
      <c r="F6" s="214"/>
      <c r="G6" s="214"/>
      <c r="H6" s="215"/>
      <c r="I6" s="216" t="s">
        <v>4</v>
      </c>
      <c r="J6" s="217"/>
      <c r="K6" s="218"/>
      <c r="L6" s="218"/>
      <c r="M6" s="218"/>
      <c r="N6" s="219"/>
    </row>
    <row r="7" spans="2:18" s="202" customFormat="1" ht="20.149999999999999" customHeight="1" thickBot="1">
      <c r="B7" s="220" t="s">
        <v>5</v>
      </c>
      <c r="C7" s="221"/>
      <c r="D7" s="222"/>
      <c r="E7" s="222"/>
      <c r="F7" s="222"/>
      <c r="G7" s="222"/>
      <c r="H7" s="223"/>
      <c r="I7" s="224" t="s">
        <v>6</v>
      </c>
      <c r="J7" s="225"/>
      <c r="K7" s="226"/>
      <c r="L7" s="226"/>
      <c r="M7" s="226"/>
      <c r="N7" s="227"/>
    </row>
    <row r="8" spans="2:18" s="202" customFormat="1" ht="20.149999999999999" customHeight="1" thickBot="1">
      <c r="B8" s="220" t="s">
        <v>7</v>
      </c>
      <c r="C8" s="221"/>
      <c r="D8" s="222"/>
      <c r="E8" s="222"/>
      <c r="F8" s="222"/>
      <c r="G8" s="222"/>
      <c r="H8" s="223"/>
      <c r="I8" s="228" t="s">
        <v>8</v>
      </c>
      <c r="J8" s="229"/>
      <c r="K8" s="230" t="s">
        <v>9</v>
      </c>
      <c r="L8" s="231"/>
      <c r="M8" s="232"/>
      <c r="N8" s="233"/>
    </row>
    <row r="9" spans="2:18" s="202" customFormat="1" ht="20.149999999999999" customHeight="1" thickBot="1">
      <c r="B9" s="234" t="s">
        <v>10</v>
      </c>
      <c r="C9" s="235"/>
      <c r="D9" s="235"/>
      <c r="E9" s="236"/>
      <c r="F9" s="237"/>
      <c r="G9" s="238"/>
      <c r="H9" s="238"/>
      <c r="I9" s="238"/>
      <c r="J9" s="238"/>
      <c r="K9" s="238"/>
      <c r="L9" s="238"/>
      <c r="M9" s="238"/>
      <c r="N9" s="239"/>
    </row>
    <row r="10" spans="2:18" s="202" customFormat="1" ht="16" thickBot="1">
      <c r="B10" s="330" t="s">
        <v>201</v>
      </c>
      <c r="C10" s="331"/>
      <c r="D10" s="331"/>
      <c r="E10" s="331"/>
      <c r="F10" s="331"/>
      <c r="G10" s="331"/>
      <c r="H10" s="331"/>
      <c r="I10" s="331"/>
      <c r="J10" s="331"/>
      <c r="K10" s="331"/>
      <c r="L10" s="331"/>
      <c r="M10" s="331"/>
      <c r="N10" s="331"/>
    </row>
    <row r="11" spans="2:18" s="202" customFormat="1" ht="16" thickBot="1">
      <c r="B11" s="243" t="s">
        <v>11</v>
      </c>
      <c r="C11" s="244"/>
      <c r="D11" s="244"/>
      <c r="E11" s="244"/>
      <c r="F11" s="244"/>
      <c r="G11" s="245"/>
      <c r="H11" s="246"/>
      <c r="I11" s="247" t="s">
        <v>12</v>
      </c>
      <c r="J11" s="248"/>
      <c r="K11" s="248"/>
      <c r="L11" s="248"/>
      <c r="M11" s="248"/>
      <c r="N11" s="249"/>
      <c r="R11" s="250"/>
    </row>
    <row r="12" spans="2:18" s="202" customFormat="1" ht="15.5">
      <c r="B12" s="301"/>
      <c r="C12" s="302"/>
      <c r="D12" s="302"/>
      <c r="E12" s="302"/>
      <c r="F12" s="303" t="s">
        <v>13</v>
      </c>
      <c r="G12" s="304"/>
      <c r="H12" s="305"/>
      <c r="I12" s="301"/>
      <c r="J12" s="302"/>
      <c r="K12" s="302"/>
      <c r="L12" s="306"/>
      <c r="M12" s="303" t="s">
        <v>13</v>
      </c>
      <c r="N12" s="252"/>
      <c r="R12" s="250"/>
    </row>
    <row r="13" spans="2:18" s="202" customFormat="1" ht="22" customHeight="1">
      <c r="B13" s="307" t="s">
        <v>15</v>
      </c>
      <c r="C13" s="308"/>
      <c r="D13" s="308"/>
      <c r="E13" s="309" t="s">
        <v>16</v>
      </c>
      <c r="F13" s="332">
        <f>'PFS Worksheet'!G13</f>
        <v>0</v>
      </c>
      <c r="G13" s="310">
        <v>1</v>
      </c>
      <c r="H13" s="311"/>
      <c r="I13" s="307" t="s">
        <v>17</v>
      </c>
      <c r="J13" s="308"/>
      <c r="K13" s="308"/>
      <c r="L13" s="312" t="s">
        <v>16</v>
      </c>
      <c r="M13" s="332">
        <f>'PFS Worksheet'!H31</f>
        <v>0</v>
      </c>
      <c r="N13" s="253">
        <v>5</v>
      </c>
      <c r="R13" s="250"/>
    </row>
    <row r="14" spans="2:18" s="202" customFormat="1" ht="22" customHeight="1">
      <c r="B14" s="307" t="s">
        <v>14</v>
      </c>
      <c r="C14" s="308"/>
      <c r="D14" s="308"/>
      <c r="E14" s="309" t="s">
        <v>16</v>
      </c>
      <c r="F14" s="333">
        <f>'PFS Worksheet'!H23</f>
        <v>0</v>
      </c>
      <c r="G14" s="310">
        <v>2</v>
      </c>
      <c r="H14" s="311"/>
      <c r="I14" s="313"/>
      <c r="J14" s="309"/>
      <c r="K14" s="314" t="s">
        <v>19</v>
      </c>
      <c r="L14" s="312" t="s">
        <v>16</v>
      </c>
      <c r="M14" s="332">
        <f>'PFS Worksheet'!J73</f>
        <v>0</v>
      </c>
      <c r="N14" s="253">
        <v>8</v>
      </c>
      <c r="R14" s="250"/>
    </row>
    <row r="15" spans="2:18" s="202" customFormat="1" ht="22" customHeight="1">
      <c r="B15" s="307" t="s">
        <v>21</v>
      </c>
      <c r="C15" s="308"/>
      <c r="D15" s="308"/>
      <c r="E15" s="309" t="s">
        <v>16</v>
      </c>
      <c r="F15" s="333">
        <f>'PFS Worksheet'!G31</f>
        <v>0</v>
      </c>
      <c r="G15" s="310">
        <v>3</v>
      </c>
      <c r="H15" s="311"/>
      <c r="I15" s="315"/>
      <c r="J15" s="315" t="s">
        <v>22</v>
      </c>
      <c r="K15" s="335">
        <f>'PFS Worksheet'!I73</f>
        <v>0</v>
      </c>
      <c r="L15" s="316"/>
      <c r="M15" s="317"/>
      <c r="N15" s="253"/>
      <c r="R15" s="250"/>
    </row>
    <row r="16" spans="2:18" s="202" customFormat="1" ht="22" customHeight="1">
      <c r="B16" s="307" t="s">
        <v>20</v>
      </c>
      <c r="C16" s="308"/>
      <c r="D16" s="308"/>
      <c r="E16" s="309" t="s">
        <v>16</v>
      </c>
      <c r="F16" s="332">
        <f>'PFS Worksheet'!E39</f>
        <v>0</v>
      </c>
      <c r="G16" s="310">
        <v>4</v>
      </c>
      <c r="H16" s="311"/>
      <c r="I16" s="313"/>
      <c r="J16" s="309"/>
      <c r="K16" s="314" t="s">
        <v>23</v>
      </c>
      <c r="L16" s="312" t="s">
        <v>16</v>
      </c>
      <c r="M16" s="332">
        <f>'PFS Worksheet'!G102</f>
        <v>0</v>
      </c>
      <c r="N16" s="253">
        <v>11</v>
      </c>
      <c r="R16" s="250"/>
    </row>
    <row r="17" spans="2:23" s="202" customFormat="1" ht="22" customHeight="1">
      <c r="B17" s="307" t="s">
        <v>25</v>
      </c>
      <c r="C17" s="308"/>
      <c r="D17" s="308"/>
      <c r="E17" s="309" t="s">
        <v>16</v>
      </c>
      <c r="F17" s="333">
        <f>'PFS Worksheet'!G48</f>
        <v>0</v>
      </c>
      <c r="G17" s="310">
        <v>5</v>
      </c>
      <c r="H17" s="311"/>
      <c r="I17" s="313"/>
      <c r="J17" s="309"/>
      <c r="K17" s="314" t="s">
        <v>26</v>
      </c>
      <c r="L17" s="312" t="s">
        <v>16</v>
      </c>
      <c r="M17" s="333">
        <f>'PFS Worksheet'!I112</f>
        <v>0</v>
      </c>
      <c r="N17" s="253">
        <v>12</v>
      </c>
      <c r="Q17" s="76"/>
      <c r="R17" s="250"/>
    </row>
    <row r="18" spans="2:23" s="202" customFormat="1" ht="22" customHeight="1">
      <c r="B18" s="307" t="s">
        <v>24</v>
      </c>
      <c r="C18" s="308"/>
      <c r="D18" s="308"/>
      <c r="E18" s="309" t="s">
        <v>16</v>
      </c>
      <c r="F18" s="333">
        <f>'PFS Worksheet'!E56</f>
        <v>0</v>
      </c>
      <c r="G18" s="310">
        <v>6</v>
      </c>
      <c r="H18" s="311"/>
      <c r="I18" s="313"/>
      <c r="J18" s="309"/>
      <c r="K18" s="314" t="s">
        <v>27</v>
      </c>
      <c r="L18" s="312" t="s">
        <v>16</v>
      </c>
      <c r="M18" s="332">
        <f>'PFS Worksheet'!I122</f>
        <v>0</v>
      </c>
      <c r="N18" s="253">
        <v>13</v>
      </c>
      <c r="Q18" s="76"/>
      <c r="R18" s="250"/>
    </row>
    <row r="19" spans="2:23" s="202" customFormat="1" ht="22" customHeight="1">
      <c r="B19" s="307" t="s">
        <v>196</v>
      </c>
      <c r="C19" s="308"/>
      <c r="D19" s="308"/>
      <c r="E19" s="309" t="s">
        <v>16</v>
      </c>
      <c r="F19" s="332">
        <f>'PFS Worksheet'!G65</f>
        <v>0</v>
      </c>
      <c r="G19" s="310">
        <v>7</v>
      </c>
      <c r="H19" s="311"/>
      <c r="I19" s="315"/>
      <c r="J19" s="315" t="s">
        <v>22</v>
      </c>
      <c r="K19" s="335">
        <f>'PFS Worksheet'!H122</f>
        <v>0</v>
      </c>
      <c r="L19" s="316"/>
      <c r="M19" s="317"/>
      <c r="N19" s="253"/>
      <c r="R19" s="250"/>
    </row>
    <row r="20" spans="2:23" s="202" customFormat="1" ht="22" customHeight="1">
      <c r="B20" s="307" t="s">
        <v>29</v>
      </c>
      <c r="C20" s="308"/>
      <c r="D20" s="308"/>
      <c r="E20" s="309" t="s">
        <v>16</v>
      </c>
      <c r="F20" s="332">
        <f>'PFS Worksheet'!E73</f>
        <v>0</v>
      </c>
      <c r="G20" s="310">
        <v>8</v>
      </c>
      <c r="H20" s="311"/>
      <c r="I20" s="313"/>
      <c r="J20" s="309"/>
      <c r="K20" s="314" t="s">
        <v>30</v>
      </c>
      <c r="L20" s="312" t="s">
        <v>16</v>
      </c>
      <c r="M20" s="332">
        <f>'PFS Worksheet'!E130</f>
        <v>0</v>
      </c>
      <c r="N20" s="253">
        <v>14</v>
      </c>
      <c r="Q20" s="76"/>
      <c r="R20" s="250"/>
    </row>
    <row r="21" spans="2:23" s="202" customFormat="1" ht="22" customHeight="1">
      <c r="B21" s="307" t="s">
        <v>31</v>
      </c>
      <c r="C21" s="308"/>
      <c r="D21" s="308"/>
      <c r="E21" s="309" t="s">
        <v>16</v>
      </c>
      <c r="F21" s="333">
        <f>'PFS Worksheet'!F81</f>
        <v>0</v>
      </c>
      <c r="G21" s="310">
        <v>9</v>
      </c>
      <c r="H21" s="311"/>
      <c r="I21" s="313"/>
      <c r="J21" s="309"/>
      <c r="K21" s="314" t="s">
        <v>32</v>
      </c>
      <c r="L21" s="312" t="s">
        <v>16</v>
      </c>
      <c r="M21" s="332">
        <f>'PFS Worksheet'!E138</f>
        <v>0</v>
      </c>
      <c r="N21" s="253">
        <v>15</v>
      </c>
      <c r="Q21" s="76"/>
      <c r="R21" s="250"/>
    </row>
    <row r="22" spans="2:23" s="202" customFormat="1" ht="22" customHeight="1">
      <c r="B22" s="307" t="s">
        <v>33</v>
      </c>
      <c r="C22" s="308"/>
      <c r="D22" s="308"/>
      <c r="E22" s="309" t="s">
        <v>16</v>
      </c>
      <c r="F22" s="332">
        <f>'PFS Worksheet'!E89</f>
        <v>0</v>
      </c>
      <c r="G22" s="310">
        <v>10</v>
      </c>
      <c r="H22" s="311"/>
      <c r="I22" s="318"/>
      <c r="J22" s="319"/>
      <c r="K22" s="319"/>
      <c r="L22" s="319"/>
      <c r="M22" s="319"/>
      <c r="N22" s="258"/>
      <c r="R22" s="250"/>
    </row>
    <row r="23" spans="2:23" s="202" customFormat="1" ht="22" customHeight="1">
      <c r="B23" s="307" t="s">
        <v>34</v>
      </c>
      <c r="C23" s="308"/>
      <c r="D23" s="308"/>
      <c r="E23" s="320"/>
      <c r="F23" s="332" t="str">
        <f>SREO!AE10</f>
        <v/>
      </c>
      <c r="G23" s="310"/>
      <c r="H23" s="311"/>
      <c r="I23" s="318"/>
      <c r="J23" s="319"/>
      <c r="K23" s="314" t="s">
        <v>35</v>
      </c>
      <c r="L23" s="319"/>
      <c r="M23" s="332" t="str">
        <f>SREO!AF10</f>
        <v/>
      </c>
      <c r="N23" s="258"/>
    </row>
    <row r="24" spans="2:23" s="202" customFormat="1" ht="22" customHeight="1">
      <c r="B24" s="307" t="s">
        <v>36</v>
      </c>
      <c r="C24" s="308"/>
      <c r="D24" s="308"/>
      <c r="E24" s="309" t="s">
        <v>16</v>
      </c>
      <c r="F24" s="332">
        <f>IFERROR(SREO!AE29-F23,0)</f>
        <v>0</v>
      </c>
      <c r="G24" s="321"/>
      <c r="H24" s="311"/>
      <c r="I24" s="313"/>
      <c r="J24" s="309"/>
      <c r="K24" s="314" t="s">
        <v>37</v>
      </c>
      <c r="L24" s="312" t="s">
        <v>16</v>
      </c>
      <c r="M24" s="332">
        <f>IFERROR(SREO!AF29-M23,0)</f>
        <v>0</v>
      </c>
      <c r="N24" s="253"/>
    </row>
    <row r="25" spans="2:23" s="202" customFormat="1" ht="22" customHeight="1">
      <c r="B25" s="322"/>
      <c r="C25" s="320"/>
      <c r="D25" s="320"/>
      <c r="E25" s="320"/>
      <c r="F25" s="323"/>
      <c r="G25" s="321"/>
      <c r="H25" s="311"/>
      <c r="I25" s="318"/>
      <c r="J25" s="319"/>
      <c r="K25" s="319"/>
      <c r="L25" s="319"/>
      <c r="M25" s="319"/>
      <c r="N25" s="258"/>
    </row>
    <row r="26" spans="2:23" s="202" customFormat="1" ht="22" customHeight="1">
      <c r="B26" s="322"/>
      <c r="C26" s="324"/>
      <c r="D26" s="325" t="s">
        <v>38</v>
      </c>
      <c r="E26" s="326" t="s">
        <v>16</v>
      </c>
      <c r="F26" s="334">
        <f>SUM(F13:F24)</f>
        <v>0</v>
      </c>
      <c r="G26" s="321"/>
      <c r="H26" s="311"/>
      <c r="I26" s="313"/>
      <c r="J26" s="327"/>
      <c r="K26" s="328" t="s">
        <v>39</v>
      </c>
      <c r="L26" s="329" t="s">
        <v>16</v>
      </c>
      <c r="M26" s="334">
        <f>SUM(M13:M24)</f>
        <v>0</v>
      </c>
      <c r="N26" s="258"/>
    </row>
    <row r="27" spans="2:23" s="202" customFormat="1" ht="9" customHeight="1" thickBot="1">
      <c r="B27" s="259"/>
      <c r="C27" s="260"/>
      <c r="D27" s="261"/>
      <c r="E27" s="262"/>
      <c r="F27" s="263"/>
      <c r="G27" s="264"/>
      <c r="H27" s="246"/>
      <c r="I27" s="259"/>
      <c r="J27" s="260"/>
      <c r="K27" s="261"/>
      <c r="L27" s="265"/>
      <c r="M27" s="266"/>
      <c r="N27" s="267"/>
    </row>
    <row r="28" spans="2:23" s="202" customFormat="1" ht="7.5" customHeight="1" thickBot="1">
      <c r="B28" s="240"/>
      <c r="C28" s="240"/>
      <c r="D28" s="240"/>
      <c r="E28" s="241"/>
      <c r="F28" s="241"/>
      <c r="G28" s="241"/>
      <c r="H28" s="241"/>
      <c r="I28" s="240"/>
      <c r="J28" s="240"/>
      <c r="K28" s="240"/>
      <c r="L28" s="254"/>
      <c r="M28" s="242"/>
    </row>
    <row r="29" spans="2:23" s="202" customFormat="1" ht="16" thickBot="1">
      <c r="F29" s="257"/>
      <c r="I29" s="268" t="s">
        <v>40</v>
      </c>
      <c r="J29" s="269"/>
      <c r="K29" s="269"/>
      <c r="L29" s="269"/>
      <c r="M29" s="269"/>
      <c r="N29" s="270"/>
      <c r="Q29" s="271"/>
      <c r="R29" s="271"/>
    </row>
    <row r="30" spans="2:23" ht="20.149999999999999" customHeight="1">
      <c r="D30" s="272" t="s">
        <v>41</v>
      </c>
      <c r="E30" s="273" t="s">
        <v>16</v>
      </c>
      <c r="F30" s="334">
        <f>F26-M26</f>
        <v>0</v>
      </c>
      <c r="H30" s="202"/>
      <c r="I30" s="274"/>
      <c r="J30" s="275"/>
      <c r="K30" s="251" t="s">
        <v>42</v>
      </c>
      <c r="L30" s="276" t="s">
        <v>16</v>
      </c>
      <c r="M30" s="277">
        <v>0</v>
      </c>
      <c r="N30" s="252"/>
      <c r="Q30" s="271"/>
      <c r="R30" s="271"/>
      <c r="S30" s="271"/>
      <c r="T30" s="271"/>
      <c r="U30" s="271"/>
      <c r="V30" s="271"/>
      <c r="W30" s="271"/>
    </row>
    <row r="31" spans="2:23" ht="20.149999999999999" customHeight="1">
      <c r="D31" s="272" t="s">
        <v>197</v>
      </c>
      <c r="E31" s="273" t="s">
        <v>16</v>
      </c>
      <c r="F31" s="334">
        <f>SUM(F13:F16)</f>
        <v>0</v>
      </c>
      <c r="H31" s="202"/>
      <c r="I31" s="255"/>
      <c r="J31" s="240"/>
      <c r="K31" s="256" t="s">
        <v>43</v>
      </c>
      <c r="L31" s="254" t="s">
        <v>16</v>
      </c>
      <c r="M31" s="278">
        <v>0</v>
      </c>
      <c r="N31" s="258"/>
      <c r="S31" s="271"/>
      <c r="T31" s="271"/>
      <c r="U31" s="271"/>
      <c r="V31" s="271"/>
      <c r="W31" s="271"/>
    </row>
    <row r="32" spans="2:23" s="202" customFormat="1" ht="11.25" customHeight="1" thickBot="1">
      <c r="I32" s="259"/>
      <c r="J32" s="260"/>
      <c r="K32" s="261"/>
      <c r="L32" s="265"/>
      <c r="M32" s="279"/>
      <c r="N32" s="267"/>
    </row>
    <row r="33" spans="2:14" s="202" customFormat="1" ht="14.5" thickBot="1">
      <c r="B33" s="203"/>
      <c r="C33" s="203"/>
      <c r="D33" s="203"/>
      <c r="E33" s="203"/>
      <c r="F33" s="203"/>
      <c r="G33" s="203"/>
      <c r="H33" s="203"/>
      <c r="I33" s="203"/>
      <c r="J33" s="203"/>
      <c r="K33" s="203"/>
    </row>
    <row r="34" spans="2:14" s="202" customFormat="1" ht="62.15" customHeight="1">
      <c r="B34" s="280" t="s">
        <v>44</v>
      </c>
      <c r="C34" s="281"/>
      <c r="D34" s="281"/>
      <c r="E34" s="281"/>
      <c r="F34" s="281"/>
      <c r="G34" s="281"/>
      <c r="H34" s="281"/>
      <c r="I34" s="281"/>
      <c r="J34" s="281"/>
      <c r="K34" s="281"/>
      <c r="L34" s="281"/>
      <c r="M34" s="281"/>
      <c r="N34" s="282"/>
    </row>
    <row r="35" spans="2:14" ht="38.15" customHeight="1">
      <c r="B35" s="283" t="s">
        <v>45</v>
      </c>
      <c r="C35" s="284"/>
      <c r="D35" s="284"/>
      <c r="E35" s="284"/>
      <c r="F35" s="284"/>
      <c r="G35" s="285" t="s">
        <v>46</v>
      </c>
      <c r="H35" s="285"/>
      <c r="I35" s="286"/>
      <c r="J35" s="285"/>
      <c r="K35" s="285"/>
      <c r="L35" s="287"/>
      <c r="M35" s="287"/>
      <c r="N35" s="288"/>
    </row>
    <row r="36" spans="2:14" ht="25" customHeight="1">
      <c r="B36" s="283" t="s">
        <v>47</v>
      </c>
      <c r="C36" s="289"/>
      <c r="D36" s="289"/>
      <c r="E36" s="289"/>
      <c r="F36" s="289"/>
      <c r="G36" s="285" t="s">
        <v>48</v>
      </c>
      <c r="H36" s="285"/>
      <c r="I36" s="286"/>
      <c r="J36" s="290"/>
      <c r="K36" s="290"/>
      <c r="L36" s="287"/>
      <c r="M36" s="287"/>
      <c r="N36" s="288"/>
    </row>
    <row r="37" spans="2:14" ht="38.15" customHeight="1">
      <c r="B37" s="283" t="s">
        <v>45</v>
      </c>
      <c r="C37" s="291"/>
      <c r="D37" s="291"/>
      <c r="E37" s="291"/>
      <c r="F37" s="291"/>
      <c r="G37" s="285" t="s">
        <v>46</v>
      </c>
      <c r="H37" s="285"/>
      <c r="I37" s="292"/>
      <c r="J37" s="285"/>
      <c r="K37" s="285"/>
      <c r="L37" s="287"/>
      <c r="M37" s="287"/>
      <c r="N37" s="288"/>
    </row>
    <row r="38" spans="2:14" ht="25" customHeight="1">
      <c r="B38" s="283" t="s">
        <v>47</v>
      </c>
      <c r="C38" s="289"/>
      <c r="D38" s="289"/>
      <c r="E38" s="289"/>
      <c r="F38" s="289"/>
      <c r="G38" s="285" t="s">
        <v>48</v>
      </c>
      <c r="H38" s="285"/>
      <c r="I38" s="286"/>
      <c r="J38" s="290"/>
      <c r="K38" s="290"/>
      <c r="L38" s="287"/>
      <c r="M38" s="287"/>
      <c r="N38" s="288"/>
    </row>
    <row r="39" spans="2:14" s="202" customFormat="1" ht="16" thickBot="1">
      <c r="B39" s="293"/>
      <c r="C39" s="294"/>
      <c r="D39" s="294"/>
      <c r="E39" s="294"/>
      <c r="F39" s="294"/>
      <c r="G39" s="295"/>
      <c r="H39" s="295"/>
      <c r="I39" s="296"/>
      <c r="J39" s="295"/>
      <c r="K39" s="295"/>
      <c r="L39" s="297"/>
      <c r="M39" s="297"/>
      <c r="N39" s="298"/>
    </row>
    <row r="40" spans="2:14" s="202" customFormat="1" ht="15.5">
      <c r="B40" s="246"/>
      <c r="C40" s="246"/>
      <c r="D40" s="246"/>
      <c r="E40" s="246"/>
      <c r="F40" s="246"/>
      <c r="G40" s="246"/>
      <c r="H40" s="246"/>
      <c r="I40" s="246"/>
      <c r="J40" s="246"/>
      <c r="K40" s="246"/>
      <c r="L40" s="299"/>
      <c r="M40" s="299"/>
    </row>
    <row r="41" spans="2:14" s="202" customFormat="1" ht="15.5">
      <c r="B41" s="299"/>
      <c r="C41" s="299"/>
      <c r="D41" s="299"/>
      <c r="E41" s="299"/>
      <c r="F41" s="299"/>
      <c r="G41" s="299"/>
      <c r="H41" s="299"/>
      <c r="I41" s="299"/>
      <c r="J41" s="299"/>
      <c r="K41" s="299"/>
      <c r="L41" s="299"/>
      <c r="M41" s="299"/>
    </row>
    <row r="42" spans="2:14" s="202" customFormat="1" ht="15.5">
      <c r="B42" s="299"/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</row>
    <row r="43" spans="2:14" s="202" customFormat="1" ht="15.5">
      <c r="B43" s="299"/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</row>
    <row r="44" spans="2:14" s="202" customFormat="1" ht="15.5">
      <c r="B44" s="299"/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</row>
    <row r="45" spans="2:14" s="202" customFormat="1" ht="15.5">
      <c r="B45" s="299"/>
      <c r="C45" s="299"/>
      <c r="D45" s="299"/>
      <c r="E45" s="299"/>
      <c r="F45" s="299"/>
      <c r="G45" s="299"/>
      <c r="H45" s="299"/>
      <c r="I45" s="299"/>
      <c r="J45" s="299"/>
      <c r="K45" s="299"/>
      <c r="L45" s="299"/>
      <c r="M45" s="299"/>
    </row>
    <row r="46" spans="2:14" s="202" customFormat="1" ht="15.5">
      <c r="B46" s="299"/>
      <c r="C46" s="299"/>
      <c r="D46" s="299"/>
      <c r="E46" s="299"/>
      <c r="F46" s="299"/>
      <c r="G46" s="299"/>
      <c r="H46" s="299"/>
      <c r="I46" s="299"/>
      <c r="J46" s="299"/>
      <c r="K46" s="299"/>
      <c r="L46" s="299"/>
      <c r="M46" s="299"/>
    </row>
    <row r="47" spans="2:14" s="202" customFormat="1" ht="15.5">
      <c r="B47" s="299"/>
      <c r="C47" s="299"/>
      <c r="D47" s="299"/>
      <c r="E47" s="299"/>
      <c r="F47" s="299"/>
      <c r="G47" s="299"/>
      <c r="H47" s="299"/>
      <c r="I47" s="299"/>
      <c r="J47" s="299"/>
      <c r="K47" s="299"/>
      <c r="L47" s="299"/>
      <c r="M47" s="299"/>
    </row>
    <row r="48" spans="2:14" s="202" customFormat="1" ht="15.5">
      <c r="B48" s="299"/>
      <c r="C48" s="299"/>
      <c r="D48" s="299"/>
      <c r="E48" s="299"/>
      <c r="F48" s="299"/>
      <c r="G48" s="299"/>
      <c r="H48" s="299"/>
      <c r="I48" s="299"/>
      <c r="J48" s="299"/>
      <c r="K48" s="299"/>
      <c r="L48" s="299"/>
      <c r="M48" s="299"/>
    </row>
    <row r="49" spans="2:14" s="202" customFormat="1" ht="15.5">
      <c r="B49" s="299"/>
      <c r="C49" s="300"/>
      <c r="D49" s="300"/>
      <c r="E49" s="300"/>
      <c r="F49" s="300"/>
      <c r="G49" s="300"/>
      <c r="H49" s="300"/>
      <c r="I49" s="300"/>
      <c r="J49" s="300"/>
      <c r="K49" s="300"/>
      <c r="L49" s="300"/>
      <c r="M49" s="300"/>
      <c r="N49" s="271"/>
    </row>
    <row r="50" spans="2:14" s="202" customFormat="1" ht="15.5">
      <c r="B50" s="299"/>
      <c r="C50" s="300"/>
      <c r="D50" s="300"/>
      <c r="E50" s="300"/>
      <c r="F50" s="300"/>
      <c r="G50" s="300"/>
      <c r="H50" s="300"/>
      <c r="I50" s="300"/>
      <c r="J50" s="300"/>
      <c r="K50" s="300"/>
      <c r="L50" s="300"/>
      <c r="M50" s="300"/>
      <c r="N50" s="271"/>
    </row>
    <row r="51" spans="2:14" s="202" customFormat="1" ht="15.5">
      <c r="B51" s="299"/>
      <c r="C51" s="300"/>
      <c r="D51" s="300"/>
      <c r="E51" s="300"/>
      <c r="F51" s="300"/>
      <c r="G51" s="300"/>
      <c r="H51" s="300"/>
      <c r="I51" s="300"/>
      <c r="J51" s="300"/>
      <c r="K51" s="300"/>
      <c r="L51" s="300"/>
      <c r="M51" s="300"/>
      <c r="N51" s="271"/>
    </row>
    <row r="52" spans="2:14" s="202" customFormat="1" ht="15.5">
      <c r="B52" s="299"/>
      <c r="C52" s="300"/>
      <c r="D52" s="300"/>
      <c r="E52" s="300"/>
      <c r="F52" s="300"/>
      <c r="G52" s="300"/>
      <c r="H52" s="300"/>
      <c r="I52" s="300"/>
      <c r="J52" s="300"/>
      <c r="K52" s="300"/>
      <c r="L52" s="300"/>
      <c r="M52" s="300"/>
      <c r="N52" s="271"/>
    </row>
    <row r="53" spans="2:14" s="202" customFormat="1" ht="15.5">
      <c r="B53" s="299"/>
      <c r="C53" s="300"/>
      <c r="D53" s="300"/>
      <c r="E53" s="300"/>
      <c r="F53" s="300"/>
      <c r="G53" s="300"/>
      <c r="H53" s="300"/>
      <c r="I53" s="300"/>
      <c r="J53" s="300"/>
      <c r="K53" s="300"/>
      <c r="L53" s="300"/>
      <c r="M53" s="300"/>
      <c r="N53" s="271"/>
    </row>
    <row r="54" spans="2:14" s="202" customFormat="1" ht="15.5">
      <c r="B54" s="299"/>
      <c r="C54" s="300"/>
      <c r="D54" s="300"/>
      <c r="E54" s="300"/>
      <c r="F54" s="300"/>
      <c r="G54" s="300"/>
      <c r="H54" s="300"/>
      <c r="I54" s="300"/>
      <c r="J54" s="300"/>
      <c r="K54" s="300"/>
      <c r="L54" s="300"/>
      <c r="M54" s="300"/>
      <c r="N54" s="271"/>
    </row>
    <row r="55" spans="2:14" s="202" customFormat="1" ht="15.5">
      <c r="B55" s="299"/>
      <c r="C55" s="300"/>
      <c r="D55" s="300"/>
      <c r="E55" s="300"/>
      <c r="F55" s="300"/>
      <c r="G55" s="300"/>
      <c r="H55" s="300"/>
      <c r="I55" s="300"/>
      <c r="J55" s="300"/>
      <c r="K55" s="300"/>
      <c r="L55" s="300"/>
      <c r="M55" s="300"/>
      <c r="N55" s="271"/>
    </row>
    <row r="56" spans="2:14" ht="15.5">
      <c r="B56" s="299"/>
      <c r="C56" s="300"/>
      <c r="D56" s="300"/>
      <c r="E56" s="300"/>
      <c r="F56" s="300"/>
      <c r="G56" s="300"/>
      <c r="H56" s="300"/>
      <c r="I56" s="300"/>
      <c r="J56" s="300"/>
      <c r="K56" s="300"/>
      <c r="L56" s="300"/>
      <c r="M56" s="300"/>
    </row>
    <row r="57" spans="2:14" ht="15.5">
      <c r="B57" s="299"/>
      <c r="C57" s="300"/>
      <c r="D57" s="300"/>
      <c r="E57" s="300"/>
      <c r="F57" s="300"/>
      <c r="G57" s="300"/>
      <c r="H57" s="300"/>
      <c r="I57" s="300"/>
      <c r="J57" s="300"/>
      <c r="K57" s="300"/>
      <c r="L57" s="300"/>
      <c r="M57" s="300"/>
    </row>
    <row r="58" spans="2:14" ht="15.5">
      <c r="B58" s="299"/>
      <c r="C58" s="300"/>
      <c r="D58" s="300"/>
      <c r="E58" s="300"/>
      <c r="F58" s="300"/>
      <c r="G58" s="300"/>
      <c r="H58" s="300"/>
      <c r="I58" s="300"/>
      <c r="J58" s="300"/>
      <c r="K58" s="300"/>
      <c r="L58" s="300"/>
      <c r="M58" s="300"/>
    </row>
    <row r="59" spans="2:14" ht="15.5">
      <c r="B59" s="299"/>
      <c r="C59" s="300"/>
      <c r="D59" s="300"/>
      <c r="E59" s="300"/>
      <c r="F59" s="300"/>
      <c r="G59" s="300"/>
      <c r="H59" s="300"/>
      <c r="I59" s="300"/>
      <c r="J59" s="300"/>
      <c r="K59" s="300"/>
      <c r="L59" s="300"/>
      <c r="M59" s="300"/>
    </row>
    <row r="60" spans="2:14" ht="15.5">
      <c r="B60" s="299"/>
      <c r="C60" s="300"/>
      <c r="D60" s="300"/>
      <c r="E60" s="300"/>
      <c r="F60" s="300"/>
      <c r="G60" s="300"/>
      <c r="H60" s="300"/>
      <c r="I60" s="300"/>
      <c r="J60" s="300"/>
      <c r="K60" s="300"/>
      <c r="L60" s="300"/>
      <c r="M60" s="300"/>
    </row>
    <row r="61" spans="2:14" ht="15.5">
      <c r="B61" s="299"/>
      <c r="C61" s="300"/>
      <c r="D61" s="300"/>
      <c r="E61" s="300"/>
      <c r="F61" s="300"/>
      <c r="G61" s="300"/>
      <c r="H61" s="300"/>
      <c r="I61" s="300"/>
      <c r="J61" s="300"/>
      <c r="K61" s="300"/>
      <c r="L61" s="300"/>
      <c r="M61" s="300"/>
    </row>
    <row r="62" spans="2:14" ht="15.5">
      <c r="B62" s="299"/>
      <c r="C62" s="300"/>
      <c r="D62" s="300"/>
      <c r="E62" s="300"/>
      <c r="F62" s="300"/>
      <c r="G62" s="300"/>
      <c r="H62" s="300"/>
      <c r="I62" s="300"/>
      <c r="J62" s="300"/>
      <c r="K62" s="300"/>
      <c r="L62" s="300"/>
      <c r="M62" s="300"/>
    </row>
    <row r="63" spans="2:14" ht="15.5">
      <c r="B63" s="299"/>
      <c r="C63" s="300"/>
      <c r="D63" s="300"/>
      <c r="E63" s="300"/>
      <c r="F63" s="300"/>
      <c r="G63" s="300"/>
      <c r="H63" s="300"/>
      <c r="I63" s="300"/>
      <c r="J63" s="300"/>
      <c r="K63" s="300"/>
      <c r="L63" s="300"/>
      <c r="M63" s="300"/>
    </row>
    <row r="64" spans="2:14" ht="15.5">
      <c r="B64" s="299"/>
      <c r="C64" s="300"/>
      <c r="D64" s="300"/>
      <c r="E64" s="300"/>
      <c r="F64" s="300"/>
      <c r="G64" s="300"/>
      <c r="H64" s="300"/>
      <c r="I64" s="300"/>
      <c r="J64" s="300"/>
      <c r="K64" s="300"/>
      <c r="L64" s="300"/>
      <c r="M64" s="300"/>
    </row>
    <row r="65" spans="2:13" ht="15.5">
      <c r="B65" s="299"/>
      <c r="C65" s="300"/>
      <c r="D65" s="300"/>
      <c r="E65" s="300"/>
      <c r="F65" s="300"/>
      <c r="G65" s="300"/>
      <c r="H65" s="300"/>
      <c r="I65" s="300"/>
      <c r="J65" s="300"/>
      <c r="K65" s="300"/>
      <c r="L65" s="300"/>
      <c r="M65" s="300"/>
    </row>
    <row r="66" spans="2:13" ht="15.5">
      <c r="B66" s="299"/>
      <c r="C66" s="300"/>
      <c r="D66" s="300"/>
      <c r="E66" s="300"/>
      <c r="F66" s="300"/>
      <c r="G66" s="300"/>
      <c r="H66" s="300"/>
      <c r="I66" s="300"/>
      <c r="J66" s="300"/>
      <c r="K66" s="300"/>
      <c r="L66" s="300"/>
      <c r="M66" s="300"/>
    </row>
    <row r="67" spans="2:13" ht="15.5">
      <c r="B67" s="299"/>
      <c r="C67" s="300"/>
      <c r="D67" s="300"/>
      <c r="E67" s="300"/>
      <c r="F67" s="300"/>
      <c r="G67" s="300"/>
      <c r="H67" s="300"/>
      <c r="I67" s="300"/>
      <c r="J67" s="300"/>
      <c r="K67" s="300"/>
      <c r="L67" s="300"/>
      <c r="M67" s="300"/>
    </row>
    <row r="68" spans="2:13" ht="15.5">
      <c r="B68" s="299"/>
      <c r="C68" s="300"/>
      <c r="D68" s="300"/>
      <c r="E68" s="300"/>
      <c r="F68" s="300"/>
      <c r="G68" s="300"/>
      <c r="H68" s="300"/>
      <c r="I68" s="300"/>
      <c r="J68" s="300"/>
      <c r="K68" s="300"/>
      <c r="L68" s="300"/>
      <c r="M68" s="300"/>
    </row>
    <row r="69" spans="2:13" ht="15.5">
      <c r="B69" s="299"/>
      <c r="C69" s="300"/>
      <c r="D69" s="300"/>
      <c r="E69" s="300"/>
      <c r="F69" s="300"/>
      <c r="G69" s="300"/>
      <c r="H69" s="300"/>
      <c r="I69" s="300"/>
      <c r="J69" s="300"/>
      <c r="K69" s="300"/>
      <c r="L69" s="300"/>
      <c r="M69" s="300"/>
    </row>
    <row r="70" spans="2:13" ht="15.5">
      <c r="B70" s="299"/>
      <c r="C70" s="300"/>
      <c r="D70" s="300"/>
      <c r="E70" s="300"/>
      <c r="F70" s="300"/>
      <c r="G70" s="300"/>
      <c r="H70" s="300"/>
      <c r="I70" s="300"/>
      <c r="J70" s="300"/>
      <c r="K70" s="300"/>
      <c r="L70" s="300"/>
      <c r="M70" s="300"/>
    </row>
    <row r="71" spans="2:13" ht="15.5">
      <c r="B71" s="299"/>
      <c r="C71" s="300"/>
      <c r="D71" s="300"/>
      <c r="E71" s="300"/>
      <c r="F71" s="300"/>
      <c r="G71" s="300"/>
      <c r="H71" s="300"/>
      <c r="I71" s="300"/>
      <c r="J71" s="300"/>
      <c r="K71" s="300"/>
      <c r="L71" s="300"/>
      <c r="M71" s="300"/>
    </row>
    <row r="72" spans="2:13" ht="15.5">
      <c r="B72" s="299"/>
      <c r="C72" s="300"/>
      <c r="D72" s="300"/>
      <c r="E72" s="300"/>
      <c r="F72" s="300"/>
      <c r="G72" s="300"/>
      <c r="H72" s="300"/>
      <c r="I72" s="300"/>
      <c r="J72" s="300"/>
      <c r="K72" s="300"/>
      <c r="L72" s="300"/>
      <c r="M72" s="300"/>
    </row>
    <row r="73" spans="2:13" ht="15.5">
      <c r="B73" s="299"/>
      <c r="C73" s="300"/>
      <c r="D73" s="300"/>
      <c r="E73" s="300"/>
      <c r="F73" s="300"/>
      <c r="G73" s="300"/>
      <c r="H73" s="300"/>
      <c r="I73" s="300"/>
      <c r="J73" s="300"/>
      <c r="K73" s="300"/>
      <c r="L73" s="300"/>
      <c r="M73" s="300"/>
    </row>
    <row r="74" spans="2:13" ht="15.5">
      <c r="B74" s="299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</row>
    <row r="75" spans="2:13" ht="15.5">
      <c r="B75" s="299"/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</row>
    <row r="76" spans="2:13" ht="15.5">
      <c r="B76" s="299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</row>
    <row r="77" spans="2:13" ht="15.5">
      <c r="B77" s="299"/>
      <c r="C77" s="300"/>
      <c r="D77" s="300"/>
      <c r="E77" s="300"/>
      <c r="F77" s="300"/>
      <c r="G77" s="300"/>
      <c r="H77" s="300"/>
      <c r="I77" s="300"/>
      <c r="J77" s="300"/>
      <c r="K77" s="300"/>
      <c r="L77" s="300"/>
      <c r="M77" s="300"/>
    </row>
    <row r="78" spans="2:13" ht="15.5">
      <c r="B78" s="299"/>
      <c r="C78" s="300"/>
      <c r="D78" s="300"/>
      <c r="E78" s="300"/>
      <c r="F78" s="300"/>
      <c r="G78" s="300"/>
      <c r="H78" s="300"/>
      <c r="I78" s="300"/>
      <c r="J78" s="300"/>
      <c r="K78" s="300"/>
      <c r="L78" s="300"/>
      <c r="M78" s="300"/>
    </row>
    <row r="79" spans="2:13" ht="15.5">
      <c r="B79" s="299"/>
      <c r="C79" s="300"/>
      <c r="D79" s="300"/>
      <c r="E79" s="300"/>
      <c r="F79" s="300"/>
      <c r="G79" s="300"/>
      <c r="H79" s="300"/>
      <c r="I79" s="300"/>
      <c r="J79" s="300"/>
      <c r="K79" s="300"/>
      <c r="L79" s="300"/>
      <c r="M79" s="300"/>
    </row>
    <row r="80" spans="2:13" ht="15.5">
      <c r="B80" s="299"/>
      <c r="C80" s="300"/>
      <c r="D80" s="300"/>
      <c r="E80" s="300"/>
      <c r="F80" s="300"/>
      <c r="G80" s="300"/>
      <c r="H80" s="300"/>
      <c r="I80" s="300"/>
      <c r="J80" s="300"/>
      <c r="K80" s="300"/>
      <c r="L80" s="300"/>
      <c r="M80" s="300"/>
    </row>
    <row r="81" spans="2:13" ht="15.5">
      <c r="B81" s="299"/>
      <c r="C81" s="300"/>
      <c r="D81" s="300"/>
      <c r="E81" s="300"/>
      <c r="F81" s="300"/>
      <c r="G81" s="300"/>
      <c r="H81" s="300"/>
      <c r="I81" s="300"/>
      <c r="J81" s="300"/>
      <c r="K81" s="300"/>
      <c r="L81" s="300"/>
      <c r="M81" s="300"/>
    </row>
    <row r="82" spans="2:13" ht="15.5">
      <c r="B82" s="299"/>
      <c r="C82" s="300"/>
      <c r="D82" s="300"/>
      <c r="E82" s="300"/>
      <c r="F82" s="300"/>
      <c r="G82" s="300"/>
      <c r="H82" s="300"/>
      <c r="I82" s="300"/>
      <c r="J82" s="300"/>
      <c r="K82" s="300"/>
      <c r="L82" s="300"/>
      <c r="M82" s="300"/>
    </row>
    <row r="83" spans="2:13" ht="15.5">
      <c r="B83" s="299"/>
      <c r="C83" s="300"/>
      <c r="D83" s="300"/>
      <c r="E83" s="300"/>
      <c r="F83" s="300"/>
      <c r="G83" s="300"/>
      <c r="H83" s="300"/>
      <c r="I83" s="300"/>
      <c r="J83" s="300"/>
      <c r="K83" s="300"/>
      <c r="L83" s="300"/>
      <c r="M83" s="300"/>
    </row>
    <row r="84" spans="2:13" ht="15.5">
      <c r="B84" s="299"/>
      <c r="C84" s="300"/>
      <c r="D84" s="300"/>
      <c r="E84" s="300"/>
      <c r="F84" s="300"/>
      <c r="G84" s="300"/>
      <c r="H84" s="300"/>
      <c r="I84" s="300"/>
      <c r="J84" s="300"/>
      <c r="K84" s="300"/>
      <c r="L84" s="300"/>
      <c r="M84" s="300"/>
    </row>
    <row r="85" spans="2:13" ht="15.5">
      <c r="B85" s="299"/>
      <c r="C85" s="300"/>
      <c r="D85" s="300"/>
      <c r="E85" s="300"/>
      <c r="F85" s="300"/>
      <c r="G85" s="300"/>
      <c r="H85" s="300"/>
      <c r="I85" s="300"/>
      <c r="J85" s="300"/>
      <c r="K85" s="300"/>
      <c r="L85" s="300"/>
      <c r="M85" s="300"/>
    </row>
    <row r="86" spans="2:13" ht="15.5">
      <c r="B86" s="299"/>
      <c r="C86" s="300"/>
      <c r="D86" s="300"/>
      <c r="E86" s="300"/>
      <c r="F86" s="300"/>
      <c r="G86" s="300"/>
      <c r="H86" s="300"/>
      <c r="I86" s="300"/>
      <c r="J86" s="300"/>
      <c r="K86" s="300"/>
      <c r="L86" s="300"/>
      <c r="M86" s="300"/>
    </row>
    <row r="87" spans="2:13" ht="15.5">
      <c r="B87" s="299"/>
      <c r="C87" s="300"/>
      <c r="D87" s="300"/>
      <c r="E87" s="300"/>
      <c r="F87" s="300"/>
      <c r="G87" s="300"/>
      <c r="H87" s="300"/>
      <c r="I87" s="300"/>
      <c r="J87" s="300"/>
      <c r="K87" s="300"/>
      <c r="L87" s="300"/>
      <c r="M87" s="300"/>
    </row>
    <row r="88" spans="2:13" ht="15.5">
      <c r="B88" s="299"/>
      <c r="C88" s="300"/>
      <c r="D88" s="300"/>
      <c r="E88" s="300"/>
      <c r="F88" s="300"/>
      <c r="G88" s="300"/>
      <c r="H88" s="300"/>
      <c r="I88" s="300"/>
      <c r="J88" s="300"/>
      <c r="K88" s="300"/>
      <c r="L88" s="300"/>
      <c r="M88" s="300"/>
    </row>
    <row r="89" spans="2:13" ht="15.5">
      <c r="B89" s="299"/>
      <c r="C89" s="300"/>
      <c r="D89" s="300"/>
      <c r="E89" s="300"/>
      <c r="F89" s="300"/>
      <c r="G89" s="300"/>
      <c r="H89" s="300"/>
      <c r="I89" s="300"/>
      <c r="J89" s="300"/>
      <c r="K89" s="300"/>
      <c r="L89" s="300"/>
      <c r="M89" s="300"/>
    </row>
    <row r="90" spans="2:13" ht="15.5">
      <c r="B90" s="299"/>
      <c r="C90" s="300"/>
      <c r="D90" s="300"/>
      <c r="E90" s="300"/>
      <c r="F90" s="300"/>
      <c r="G90" s="300"/>
      <c r="H90" s="300"/>
      <c r="I90" s="300"/>
      <c r="J90" s="300"/>
      <c r="K90" s="300"/>
      <c r="L90" s="300"/>
      <c r="M90" s="300"/>
    </row>
    <row r="91" spans="2:13" ht="15.5">
      <c r="B91" s="299"/>
      <c r="C91" s="300"/>
      <c r="D91" s="300"/>
      <c r="E91" s="300"/>
      <c r="F91" s="300"/>
      <c r="G91" s="300"/>
      <c r="H91" s="300"/>
      <c r="I91" s="300"/>
      <c r="J91" s="300"/>
      <c r="K91" s="300"/>
      <c r="L91" s="300"/>
      <c r="M91" s="300"/>
    </row>
    <row r="92" spans="2:13" ht="15.5">
      <c r="B92" s="299"/>
      <c r="C92" s="300"/>
      <c r="D92" s="300"/>
      <c r="E92" s="300"/>
      <c r="F92" s="300"/>
      <c r="G92" s="300"/>
      <c r="H92" s="300"/>
      <c r="I92" s="300"/>
      <c r="J92" s="300"/>
      <c r="K92" s="300"/>
      <c r="L92" s="300"/>
      <c r="M92" s="300"/>
    </row>
    <row r="93" spans="2:13" ht="15.5">
      <c r="B93" s="299"/>
      <c r="C93" s="300"/>
      <c r="D93" s="300"/>
      <c r="E93" s="300"/>
      <c r="F93" s="300"/>
      <c r="G93" s="300"/>
      <c r="H93" s="300"/>
      <c r="I93" s="300"/>
      <c r="J93" s="300"/>
      <c r="K93" s="300"/>
      <c r="L93" s="300"/>
      <c r="M93" s="300"/>
    </row>
    <row r="94" spans="2:13" ht="15.5">
      <c r="B94" s="299"/>
      <c r="C94" s="300"/>
      <c r="D94" s="300"/>
      <c r="E94" s="300"/>
      <c r="F94" s="300"/>
      <c r="G94" s="300"/>
      <c r="H94" s="300"/>
      <c r="I94" s="300"/>
      <c r="J94" s="300"/>
      <c r="K94" s="300"/>
      <c r="L94" s="300"/>
      <c r="M94" s="300"/>
    </row>
    <row r="95" spans="2:13" ht="15.5">
      <c r="B95" s="299"/>
      <c r="C95" s="300"/>
      <c r="D95" s="300"/>
      <c r="E95" s="300"/>
      <c r="F95" s="300"/>
      <c r="G95" s="300"/>
      <c r="H95" s="300"/>
      <c r="I95" s="300"/>
      <c r="J95" s="300"/>
      <c r="K95" s="300"/>
      <c r="L95" s="300"/>
      <c r="M95" s="300"/>
    </row>
    <row r="96" spans="2:13" ht="15.5">
      <c r="B96" s="299"/>
      <c r="C96" s="300"/>
      <c r="D96" s="300"/>
      <c r="E96" s="300"/>
      <c r="F96" s="300"/>
      <c r="G96" s="300"/>
      <c r="H96" s="300"/>
      <c r="I96" s="300"/>
      <c r="J96" s="300"/>
      <c r="K96" s="300"/>
      <c r="L96" s="300"/>
      <c r="M96" s="300"/>
    </row>
    <row r="97" spans="2:13" ht="15.5">
      <c r="B97" s="299"/>
      <c r="C97" s="300"/>
      <c r="D97" s="300"/>
      <c r="E97" s="300"/>
      <c r="F97" s="300"/>
      <c r="G97" s="300"/>
      <c r="H97" s="300"/>
      <c r="I97" s="300"/>
      <c r="J97" s="300"/>
      <c r="K97" s="300"/>
      <c r="L97" s="300"/>
      <c r="M97" s="300"/>
    </row>
    <row r="98" spans="2:13" ht="15.5">
      <c r="B98" s="299"/>
      <c r="C98" s="300"/>
      <c r="D98" s="300"/>
      <c r="E98" s="300"/>
      <c r="F98" s="300"/>
      <c r="G98" s="300"/>
      <c r="H98" s="300"/>
      <c r="I98" s="300"/>
      <c r="J98" s="300"/>
      <c r="K98" s="300"/>
      <c r="L98" s="300"/>
      <c r="M98" s="300"/>
    </row>
    <row r="99" spans="2:13" ht="15.5">
      <c r="B99" s="299"/>
      <c r="C99" s="300"/>
      <c r="D99" s="300"/>
      <c r="E99" s="300"/>
      <c r="F99" s="300"/>
      <c r="G99" s="300"/>
      <c r="H99" s="300"/>
      <c r="I99" s="300"/>
      <c r="J99" s="300"/>
      <c r="K99" s="300"/>
      <c r="L99" s="300"/>
      <c r="M99" s="300"/>
    </row>
    <row r="100" spans="2:13" ht="15.5">
      <c r="B100" s="299"/>
      <c r="C100" s="300"/>
      <c r="D100" s="300"/>
      <c r="E100" s="300"/>
      <c r="F100" s="300"/>
      <c r="G100" s="300"/>
      <c r="H100" s="300"/>
      <c r="I100" s="300"/>
      <c r="J100" s="300"/>
      <c r="K100" s="300"/>
      <c r="L100" s="300"/>
      <c r="M100" s="300"/>
    </row>
    <row r="101" spans="2:13" ht="15.5">
      <c r="B101" s="299"/>
      <c r="C101" s="300"/>
      <c r="D101" s="300"/>
      <c r="E101" s="300"/>
      <c r="F101" s="300"/>
      <c r="G101" s="300"/>
      <c r="H101" s="300"/>
      <c r="I101" s="300"/>
      <c r="J101" s="300"/>
      <c r="K101" s="300"/>
      <c r="L101" s="300"/>
      <c r="M101" s="300"/>
    </row>
    <row r="102" spans="2:13" ht="15.5">
      <c r="B102" s="299"/>
      <c r="C102" s="300"/>
      <c r="D102" s="300"/>
      <c r="E102" s="300"/>
      <c r="F102" s="300"/>
      <c r="G102" s="300"/>
      <c r="H102" s="300"/>
      <c r="I102" s="300"/>
      <c r="J102" s="300"/>
      <c r="K102" s="300"/>
      <c r="L102" s="300"/>
      <c r="M102" s="300"/>
    </row>
    <row r="103" spans="2:13" ht="15.5">
      <c r="B103" s="299"/>
      <c r="C103" s="300"/>
      <c r="D103" s="300"/>
      <c r="E103" s="300"/>
      <c r="F103" s="300"/>
      <c r="G103" s="300"/>
      <c r="H103" s="300"/>
      <c r="I103" s="300"/>
      <c r="J103" s="300"/>
      <c r="K103" s="300"/>
      <c r="L103" s="300"/>
      <c r="M103" s="300"/>
    </row>
    <row r="104" spans="2:13" ht="15.5">
      <c r="B104" s="299"/>
      <c r="C104" s="300"/>
      <c r="D104" s="300"/>
      <c r="E104" s="300"/>
      <c r="F104" s="300"/>
      <c r="G104" s="300"/>
      <c r="H104" s="300"/>
      <c r="I104" s="300"/>
      <c r="J104" s="300"/>
      <c r="K104" s="300"/>
      <c r="L104" s="300"/>
      <c r="M104" s="300"/>
    </row>
    <row r="105" spans="2:13" ht="15.5">
      <c r="B105" s="299"/>
      <c r="C105" s="300"/>
      <c r="D105" s="300"/>
      <c r="E105" s="300"/>
      <c r="F105" s="300"/>
      <c r="G105" s="300"/>
      <c r="H105" s="300"/>
      <c r="I105" s="300"/>
      <c r="J105" s="300"/>
      <c r="K105" s="300"/>
      <c r="L105" s="300"/>
      <c r="M105" s="300"/>
    </row>
    <row r="106" spans="2:13" ht="15.5">
      <c r="B106" s="299"/>
      <c r="C106" s="300"/>
      <c r="D106" s="300"/>
      <c r="E106" s="300"/>
      <c r="F106" s="300"/>
      <c r="G106" s="300"/>
      <c r="H106" s="300"/>
      <c r="I106" s="300"/>
      <c r="J106" s="300"/>
      <c r="K106" s="300"/>
      <c r="L106" s="300"/>
      <c r="M106" s="300"/>
    </row>
    <row r="107" spans="2:13" ht="15.5">
      <c r="B107" s="299"/>
      <c r="C107" s="300"/>
      <c r="D107" s="300"/>
      <c r="E107" s="300"/>
      <c r="F107" s="300"/>
      <c r="G107" s="300"/>
      <c r="H107" s="300"/>
      <c r="I107" s="300"/>
      <c r="J107" s="300"/>
      <c r="K107" s="300"/>
      <c r="L107" s="300"/>
      <c r="M107" s="300"/>
    </row>
    <row r="108" spans="2:13" ht="15.5">
      <c r="B108" s="299"/>
      <c r="C108" s="300"/>
      <c r="D108" s="300"/>
      <c r="E108" s="300"/>
      <c r="F108" s="300"/>
      <c r="G108" s="300"/>
      <c r="H108" s="300"/>
      <c r="I108" s="300"/>
      <c r="J108" s="300"/>
      <c r="K108" s="300"/>
      <c r="L108" s="300"/>
      <c r="M108" s="300"/>
    </row>
    <row r="109" spans="2:13" ht="15.5">
      <c r="B109" s="299"/>
      <c r="C109" s="300"/>
      <c r="D109" s="300"/>
      <c r="E109" s="300"/>
      <c r="F109" s="300"/>
      <c r="G109" s="300"/>
      <c r="H109" s="300"/>
      <c r="I109" s="300"/>
      <c r="J109" s="300"/>
      <c r="K109" s="300"/>
      <c r="L109" s="300"/>
      <c r="M109" s="300"/>
    </row>
    <row r="110" spans="2:13" ht="15.5">
      <c r="B110" s="299"/>
      <c r="C110" s="300"/>
      <c r="D110" s="300"/>
      <c r="E110" s="300"/>
      <c r="F110" s="300"/>
      <c r="G110" s="300"/>
      <c r="H110" s="300"/>
      <c r="I110" s="300"/>
      <c r="J110" s="300"/>
      <c r="K110" s="300"/>
      <c r="L110" s="300"/>
      <c r="M110" s="300"/>
    </row>
    <row r="111" spans="2:13" ht="15.5">
      <c r="B111" s="299"/>
      <c r="C111" s="300"/>
      <c r="D111" s="300"/>
      <c r="E111" s="300"/>
      <c r="F111" s="300"/>
      <c r="G111" s="300"/>
      <c r="H111" s="300"/>
      <c r="I111" s="300"/>
      <c r="J111" s="300"/>
      <c r="K111" s="300"/>
      <c r="L111" s="300"/>
      <c r="M111" s="300"/>
    </row>
    <row r="112" spans="2:13" ht="15.5">
      <c r="B112" s="299"/>
      <c r="C112" s="300"/>
      <c r="D112" s="300"/>
      <c r="E112" s="300"/>
      <c r="F112" s="300"/>
      <c r="G112" s="300"/>
      <c r="H112" s="300"/>
      <c r="I112" s="300"/>
      <c r="J112" s="300"/>
      <c r="K112" s="300"/>
      <c r="L112" s="300"/>
      <c r="M112" s="300"/>
    </row>
    <row r="113" spans="2:13" ht="15.5">
      <c r="B113" s="299"/>
      <c r="C113" s="300"/>
      <c r="D113" s="300"/>
      <c r="E113" s="300"/>
      <c r="F113" s="300"/>
      <c r="G113" s="300"/>
      <c r="H113" s="300"/>
      <c r="I113" s="300"/>
      <c r="J113" s="300"/>
      <c r="K113" s="300"/>
      <c r="L113" s="300"/>
      <c r="M113" s="300"/>
    </row>
    <row r="114" spans="2:13" ht="15.5">
      <c r="B114" s="299"/>
      <c r="C114" s="300"/>
      <c r="D114" s="300"/>
      <c r="E114" s="300"/>
      <c r="F114" s="300"/>
      <c r="G114" s="300"/>
      <c r="H114" s="300"/>
      <c r="I114" s="300"/>
      <c r="J114" s="300"/>
      <c r="K114" s="300"/>
      <c r="L114" s="300"/>
      <c r="M114" s="300"/>
    </row>
    <row r="115" spans="2:13" ht="15.5">
      <c r="B115" s="299"/>
      <c r="C115" s="300"/>
      <c r="D115" s="300"/>
      <c r="E115" s="300"/>
      <c r="F115" s="300"/>
      <c r="G115" s="300"/>
      <c r="H115" s="300"/>
      <c r="I115" s="300"/>
      <c r="J115" s="300"/>
      <c r="K115" s="300"/>
      <c r="L115" s="300"/>
      <c r="M115" s="300"/>
    </row>
    <row r="116" spans="2:13" ht="15.5">
      <c r="B116" s="299"/>
      <c r="C116" s="300"/>
      <c r="D116" s="300"/>
      <c r="E116" s="300"/>
      <c r="F116" s="300"/>
      <c r="G116" s="300"/>
      <c r="H116" s="300"/>
      <c r="I116" s="300"/>
      <c r="J116" s="300"/>
      <c r="K116" s="300"/>
      <c r="L116" s="300"/>
      <c r="M116" s="300"/>
    </row>
    <row r="117" spans="2:13" ht="15.5">
      <c r="B117" s="299"/>
      <c r="C117" s="300"/>
      <c r="D117" s="300"/>
      <c r="E117" s="300"/>
      <c r="F117" s="300"/>
      <c r="G117" s="300"/>
      <c r="H117" s="300"/>
      <c r="I117" s="300"/>
      <c r="J117" s="300"/>
      <c r="K117" s="300"/>
      <c r="L117" s="300"/>
      <c r="M117" s="300"/>
    </row>
    <row r="118" spans="2:13" ht="15.5">
      <c r="B118" s="299"/>
      <c r="C118" s="300"/>
      <c r="D118" s="300"/>
      <c r="E118" s="300"/>
      <c r="F118" s="300"/>
      <c r="G118" s="300"/>
      <c r="H118" s="300"/>
      <c r="I118" s="300"/>
      <c r="J118" s="300"/>
      <c r="K118" s="300"/>
      <c r="L118" s="300"/>
      <c r="M118" s="300"/>
    </row>
    <row r="119" spans="2:13" ht="15.5">
      <c r="B119" s="299"/>
      <c r="C119" s="300"/>
      <c r="D119" s="300"/>
      <c r="E119" s="300"/>
      <c r="F119" s="300"/>
      <c r="G119" s="300"/>
      <c r="H119" s="300"/>
      <c r="I119" s="300"/>
      <c r="J119" s="300"/>
      <c r="K119" s="300"/>
      <c r="L119" s="300"/>
      <c r="M119" s="300"/>
    </row>
    <row r="120" spans="2:13" ht="15.5">
      <c r="B120" s="299"/>
      <c r="C120" s="300"/>
      <c r="D120" s="300"/>
      <c r="E120" s="300"/>
      <c r="F120" s="300"/>
      <c r="G120" s="300"/>
      <c r="H120" s="300"/>
      <c r="I120" s="300"/>
      <c r="J120" s="300"/>
      <c r="K120" s="300"/>
      <c r="L120" s="300"/>
      <c r="M120" s="300"/>
    </row>
    <row r="121" spans="2:13" ht="15.5">
      <c r="B121" s="299"/>
      <c r="C121" s="300"/>
      <c r="D121" s="300"/>
      <c r="E121" s="300"/>
      <c r="F121" s="300"/>
      <c r="G121" s="300"/>
      <c r="H121" s="300"/>
      <c r="I121" s="300"/>
      <c r="J121" s="300"/>
      <c r="K121" s="300"/>
      <c r="L121" s="300"/>
      <c r="M121" s="300"/>
    </row>
    <row r="122" spans="2:13" ht="15.5">
      <c r="B122" s="299"/>
      <c r="C122" s="300"/>
      <c r="D122" s="300"/>
      <c r="E122" s="300"/>
      <c r="F122" s="300"/>
      <c r="G122" s="300"/>
      <c r="H122" s="300"/>
      <c r="I122" s="300"/>
      <c r="J122" s="300"/>
      <c r="K122" s="300"/>
      <c r="L122" s="300"/>
      <c r="M122" s="300"/>
    </row>
    <row r="123" spans="2:13" ht="15.5">
      <c r="B123" s="299"/>
      <c r="C123" s="300"/>
      <c r="D123" s="300"/>
      <c r="E123" s="300"/>
      <c r="F123" s="300"/>
      <c r="G123" s="300"/>
      <c r="H123" s="300"/>
      <c r="I123" s="300"/>
      <c r="J123" s="300"/>
      <c r="K123" s="300"/>
      <c r="L123" s="300"/>
      <c r="M123" s="300"/>
    </row>
    <row r="124" spans="2:13" ht="15.5">
      <c r="B124" s="299"/>
      <c r="C124" s="300"/>
      <c r="D124" s="300"/>
      <c r="E124" s="300"/>
      <c r="F124" s="300"/>
      <c r="G124" s="300"/>
      <c r="H124" s="300"/>
      <c r="I124" s="300"/>
      <c r="J124" s="300"/>
      <c r="K124" s="300"/>
      <c r="L124" s="300"/>
      <c r="M124" s="300"/>
    </row>
  </sheetData>
  <sheetProtection algorithmName="SHA-512" hashValue="Wxvkwctx+2ucd3jbo/4I/HlRQC3bcgdal56Z7nsGGzo4nb225zqj/yVQMCEyitgscACxSxx9pRYbUkWcD8xyMA==" saltValue="U0ufA3J3xJ0VdIMXRCxcLw==" spinCount="100000" sheet="1" objects="1" scenarios="1"/>
  <mergeCells count="40">
    <mergeCell ref="J35:K35"/>
    <mergeCell ref="G36:H36"/>
    <mergeCell ref="C37:F37"/>
    <mergeCell ref="G37:H37"/>
    <mergeCell ref="J37:K37"/>
    <mergeCell ref="C35:F35"/>
    <mergeCell ref="G35:H35"/>
    <mergeCell ref="C39:F39"/>
    <mergeCell ref="G39:H39"/>
    <mergeCell ref="J39:K39"/>
    <mergeCell ref="L39:N39"/>
    <mergeCell ref="G38:H38"/>
    <mergeCell ref="B34:N34"/>
    <mergeCell ref="B13:D13"/>
    <mergeCell ref="B14:D14"/>
    <mergeCell ref="B17:D17"/>
    <mergeCell ref="B18:D18"/>
    <mergeCell ref="B15:D15"/>
    <mergeCell ref="B16:D16"/>
    <mergeCell ref="B24:D24"/>
    <mergeCell ref="B20:D20"/>
    <mergeCell ref="B21:D21"/>
    <mergeCell ref="B19:D19"/>
    <mergeCell ref="I13:K13"/>
    <mergeCell ref="B23:D23"/>
    <mergeCell ref="B22:D22"/>
    <mergeCell ref="I29:N29"/>
    <mergeCell ref="C8:H8"/>
    <mergeCell ref="L8:N8"/>
    <mergeCell ref="B9:E9"/>
    <mergeCell ref="F9:N9"/>
    <mergeCell ref="B11:G11"/>
    <mergeCell ref="I11:N11"/>
    <mergeCell ref="B10:N10"/>
    <mergeCell ref="B3:G3"/>
    <mergeCell ref="C6:H6"/>
    <mergeCell ref="J6:N6"/>
    <mergeCell ref="C7:H7"/>
    <mergeCell ref="J7:N7"/>
    <mergeCell ref="B5:N5"/>
  </mergeCells>
  <phoneticPr fontId="15" type="noConversion"/>
  <printOptions horizontalCentered="1"/>
  <pageMargins left="0.25" right="0.25" top="0.75" bottom="0.75" header="0.3" footer="0.3"/>
  <pageSetup scale="73" fitToHeight="3" orientation="portrait"/>
  <extLst>
    <ext xmlns:mx="http://schemas.microsoft.com/office/mac/excel/2008/main" uri="{64002731-A6B0-56B0-2670-7721B7C09600}">
      <mx:PLV Mode="0" OnePage="0" WScale="78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138"/>
  <sheetViews>
    <sheetView showGridLines="0" topLeftCell="A39" zoomScale="81" workbookViewId="0">
      <selection activeCell="E39" sqref="E39"/>
    </sheetView>
  </sheetViews>
  <sheetFormatPr defaultColWidth="10.1796875" defaultRowHeight="15.5"/>
  <cols>
    <col min="1" max="1" width="5.7265625" style="34" customWidth="1"/>
    <col min="2" max="2" width="3.1796875" style="34" customWidth="1"/>
    <col min="3" max="3" width="38.7265625" style="34" customWidth="1"/>
    <col min="4" max="4" width="21.26953125" style="34" customWidth="1"/>
    <col min="5" max="5" width="16" style="34" bestFit="1" customWidth="1"/>
    <col min="6" max="6" width="24.26953125" style="34" bestFit="1" customWidth="1"/>
    <col min="7" max="7" width="18.26953125" style="34" customWidth="1"/>
    <col min="8" max="8" width="16.81640625" style="34" customWidth="1"/>
    <col min="9" max="9" width="17.7265625" style="34" customWidth="1"/>
    <col min="10" max="11" width="15.1796875" style="34" bestFit="1" customWidth="1"/>
    <col min="12" max="16384" width="10.1796875" style="34"/>
  </cols>
  <sheetData>
    <row r="2" spans="2:11" ht="23">
      <c r="B2" s="75" t="s">
        <v>49</v>
      </c>
      <c r="C2" s="40"/>
      <c r="D2" s="40"/>
      <c r="E2" s="40"/>
      <c r="F2" s="40"/>
      <c r="G2" s="40"/>
      <c r="H2" s="40"/>
      <c r="I2" s="40"/>
      <c r="J2" s="40"/>
      <c r="K2" s="40"/>
    </row>
    <row r="4" spans="2:11" s="43" customFormat="1" ht="22" customHeight="1">
      <c r="C4" s="44" t="s">
        <v>50</v>
      </c>
      <c r="D4" s="45"/>
      <c r="E4" s="45"/>
      <c r="F4" s="45"/>
      <c r="H4" s="55" t="s">
        <v>51</v>
      </c>
    </row>
    <row r="5" spans="2:11" s="43" customFormat="1" ht="22" customHeight="1">
      <c r="C5" s="46" t="s">
        <v>52</v>
      </c>
      <c r="D5" s="46" t="s">
        <v>53</v>
      </c>
      <c r="E5" s="46" t="s">
        <v>54</v>
      </c>
      <c r="F5" s="46" t="s">
        <v>55</v>
      </c>
      <c r="G5" s="46" t="s">
        <v>56</v>
      </c>
      <c r="H5" s="46" t="s">
        <v>57</v>
      </c>
    </row>
    <row r="6" spans="2:11" s="76" customFormat="1" ht="17.149999999999999" customHeight="1">
      <c r="C6" s="77"/>
      <c r="D6" s="77"/>
      <c r="E6" s="78"/>
      <c r="F6" s="79"/>
      <c r="G6" s="78"/>
      <c r="H6" s="80"/>
    </row>
    <row r="7" spans="2:11" s="76" customFormat="1" ht="17.149999999999999" customHeight="1">
      <c r="C7" s="71"/>
      <c r="D7" s="71"/>
      <c r="E7" s="47"/>
      <c r="F7" s="48"/>
      <c r="G7" s="47"/>
      <c r="H7" s="80"/>
    </row>
    <row r="8" spans="2:11" s="76" customFormat="1" ht="17.149999999999999" customHeight="1">
      <c r="C8" s="71"/>
      <c r="D8" s="71"/>
      <c r="E8" s="47"/>
      <c r="F8" s="48"/>
      <c r="G8" s="47"/>
      <c r="H8" s="80"/>
    </row>
    <row r="9" spans="2:11" s="76" customFormat="1" ht="17.149999999999999" customHeight="1">
      <c r="C9" s="71"/>
      <c r="D9" s="71"/>
      <c r="E9" s="47"/>
      <c r="F9" s="48"/>
      <c r="G9" s="47"/>
      <c r="H9" s="80"/>
    </row>
    <row r="10" spans="2:11" s="76" customFormat="1" ht="17.149999999999999" customHeight="1">
      <c r="C10" s="71"/>
      <c r="D10" s="71"/>
      <c r="E10" s="47"/>
      <c r="F10" s="48"/>
      <c r="G10" s="47"/>
      <c r="H10" s="80"/>
    </row>
    <row r="11" spans="2:11" s="76" customFormat="1" ht="17.149999999999999" customHeight="1">
      <c r="C11" s="81"/>
      <c r="D11" s="81"/>
      <c r="E11" s="82"/>
      <c r="F11" s="48"/>
      <c r="G11" s="47"/>
      <c r="H11" s="80"/>
    </row>
    <row r="12" spans="2:11" s="76" customFormat="1" ht="17.149999999999999" customHeight="1">
      <c r="C12" s="81"/>
      <c r="D12" s="81"/>
      <c r="E12" s="82"/>
      <c r="F12" s="48"/>
      <c r="G12" s="47"/>
      <c r="H12" s="80"/>
    </row>
    <row r="13" spans="2:11" ht="20.149999999999999" customHeight="1">
      <c r="C13" s="51" t="s">
        <v>58</v>
      </c>
      <c r="D13" s="51"/>
      <c r="E13" s="51"/>
      <c r="F13" s="52" t="s">
        <v>59</v>
      </c>
      <c r="G13" s="53">
        <f>SUM(G5:G12)</f>
        <v>0</v>
      </c>
      <c r="H13" s="54"/>
    </row>
    <row r="16" spans="2:11" s="43" customFormat="1" ht="22" customHeight="1">
      <c r="C16" s="44" t="s">
        <v>14</v>
      </c>
      <c r="D16" s="45"/>
      <c r="E16" s="45"/>
      <c r="F16" s="45"/>
      <c r="I16" s="55" t="s">
        <v>60</v>
      </c>
    </row>
    <row r="17" spans="3:9" s="43" customFormat="1" ht="22" customHeight="1">
      <c r="C17" s="46" t="s">
        <v>52</v>
      </c>
      <c r="D17" s="46" t="s">
        <v>61</v>
      </c>
      <c r="E17" s="46" t="s">
        <v>62</v>
      </c>
      <c r="F17" s="46" t="s">
        <v>63</v>
      </c>
      <c r="G17" s="46" t="s">
        <v>64</v>
      </c>
      <c r="H17" s="46" t="s">
        <v>56</v>
      </c>
      <c r="I17" s="46" t="s">
        <v>57</v>
      </c>
    </row>
    <row r="18" spans="3:9" ht="17.149999999999999" customHeight="1">
      <c r="C18" s="71"/>
      <c r="D18" s="71"/>
      <c r="E18" s="71"/>
      <c r="F18" s="168"/>
      <c r="G18" s="96"/>
      <c r="H18" s="96"/>
      <c r="I18" s="80"/>
    </row>
    <row r="19" spans="3:9" ht="17.149999999999999" customHeight="1">
      <c r="C19" s="71"/>
      <c r="D19" s="71"/>
      <c r="E19" s="71"/>
      <c r="F19" s="168"/>
      <c r="G19" s="96"/>
      <c r="H19" s="96"/>
      <c r="I19" s="80"/>
    </row>
    <row r="20" spans="3:9" ht="17.149999999999999" customHeight="1">
      <c r="C20" s="71"/>
      <c r="D20" s="71"/>
      <c r="E20" s="71"/>
      <c r="F20" s="168"/>
      <c r="G20" s="96"/>
      <c r="H20" s="96"/>
      <c r="I20" s="80"/>
    </row>
    <row r="21" spans="3:9" ht="17.149999999999999" customHeight="1">
      <c r="C21" s="71"/>
      <c r="D21" s="71"/>
      <c r="E21" s="71"/>
      <c r="F21" s="168"/>
      <c r="G21" s="96"/>
      <c r="H21" s="96"/>
      <c r="I21" s="80"/>
    </row>
    <row r="22" spans="3:9" ht="17.149999999999999" customHeight="1">
      <c r="C22" s="72"/>
      <c r="D22" s="72"/>
      <c r="E22" s="72"/>
      <c r="F22" s="168"/>
      <c r="G22" s="97"/>
      <c r="H22" s="98"/>
      <c r="I22" s="50"/>
    </row>
    <row r="23" spans="3:9" ht="20.149999999999999" customHeight="1">
      <c r="C23" s="51" t="s">
        <v>58</v>
      </c>
      <c r="D23" s="51"/>
      <c r="E23" s="51"/>
      <c r="F23" s="51"/>
      <c r="G23" s="52" t="s">
        <v>59</v>
      </c>
      <c r="H23" s="53">
        <f>SUM(H17:H22)</f>
        <v>0</v>
      </c>
      <c r="I23" s="54"/>
    </row>
    <row r="26" spans="3:9" s="43" customFormat="1" ht="22" customHeight="1">
      <c r="C26" s="44" t="s">
        <v>18</v>
      </c>
      <c r="D26" s="45"/>
      <c r="E26" s="45"/>
      <c r="F26" s="45"/>
      <c r="G26" s="55"/>
      <c r="I26" s="55" t="s">
        <v>65</v>
      </c>
    </row>
    <row r="27" spans="3:9" s="43" customFormat="1" ht="22" customHeight="1">
      <c r="C27" s="46" t="s">
        <v>66</v>
      </c>
      <c r="D27" s="46" t="s">
        <v>67</v>
      </c>
      <c r="E27" s="46" t="s">
        <v>68</v>
      </c>
      <c r="F27" s="46" t="s">
        <v>69</v>
      </c>
      <c r="G27" s="46" t="s">
        <v>70</v>
      </c>
      <c r="H27" s="46" t="s">
        <v>71</v>
      </c>
      <c r="I27" s="46" t="s">
        <v>57</v>
      </c>
    </row>
    <row r="28" spans="3:9" ht="16.5">
      <c r="C28" s="73"/>
      <c r="D28" s="35"/>
      <c r="E28" s="35"/>
      <c r="F28" s="42"/>
      <c r="G28" s="42"/>
      <c r="H28" s="63"/>
      <c r="I28" s="80"/>
    </row>
    <row r="29" spans="3:9" ht="16.5">
      <c r="C29" s="73"/>
      <c r="D29" s="35"/>
      <c r="E29" s="35"/>
      <c r="F29" s="42"/>
      <c r="G29" s="42"/>
      <c r="H29" s="63"/>
      <c r="I29" s="49"/>
    </row>
    <row r="30" spans="3:9" ht="16.5">
      <c r="C30" s="73"/>
      <c r="D30" s="35"/>
      <c r="E30" s="35"/>
      <c r="F30" s="42"/>
      <c r="G30" s="42"/>
      <c r="H30" s="63"/>
      <c r="I30" s="49"/>
    </row>
    <row r="31" spans="3:9" ht="20.149999999999999" customHeight="1">
      <c r="C31" s="51" t="s">
        <v>58</v>
      </c>
      <c r="D31" s="51"/>
      <c r="E31" s="56"/>
      <c r="F31" s="62" t="s">
        <v>59</v>
      </c>
      <c r="G31" s="64">
        <f>SUM(G27:G30)</f>
        <v>0</v>
      </c>
      <c r="H31" s="64">
        <f>SUM(H27:H30)</f>
        <v>0</v>
      </c>
      <c r="I31" s="54"/>
    </row>
    <row r="34" spans="3:10" s="43" customFormat="1" ht="22" customHeight="1">
      <c r="C34" s="44" t="s">
        <v>72</v>
      </c>
      <c r="D34" s="45"/>
      <c r="F34" s="55" t="s">
        <v>73</v>
      </c>
      <c r="J34" s="61"/>
    </row>
    <row r="35" spans="3:10" s="43" customFormat="1" ht="22" customHeight="1">
      <c r="C35" s="46" t="s">
        <v>52</v>
      </c>
      <c r="D35" s="46" t="s">
        <v>53</v>
      </c>
      <c r="E35" s="46" t="s">
        <v>54</v>
      </c>
      <c r="F35" s="46" t="s">
        <v>57</v>
      </c>
      <c r="G35" s="34"/>
      <c r="H35" s="34"/>
      <c r="I35" s="34"/>
      <c r="J35" s="34"/>
    </row>
    <row r="36" spans="3:10" ht="16.5">
      <c r="C36" s="73"/>
      <c r="D36" s="35"/>
      <c r="E36" s="42"/>
      <c r="F36" s="49"/>
    </row>
    <row r="37" spans="3:10" ht="16.5">
      <c r="C37" s="73"/>
      <c r="D37" s="35"/>
      <c r="E37" s="42"/>
      <c r="F37" s="49"/>
    </row>
    <row r="38" spans="3:10" ht="16.5">
      <c r="C38" s="73"/>
      <c r="D38" s="35"/>
      <c r="E38" s="42"/>
      <c r="F38" s="49"/>
    </row>
    <row r="39" spans="3:10" ht="20.149999999999999" customHeight="1">
      <c r="C39" s="51" t="s">
        <v>58</v>
      </c>
      <c r="D39" s="62" t="s">
        <v>59</v>
      </c>
      <c r="E39" s="64">
        <f>SUM(E34:E38)</f>
        <v>0</v>
      </c>
      <c r="F39" s="54"/>
    </row>
    <row r="42" spans="3:10" s="43" customFormat="1" ht="22" customHeight="1">
      <c r="C42" s="44" t="s">
        <v>74</v>
      </c>
      <c r="D42" s="45"/>
      <c r="E42" s="45"/>
      <c r="F42" s="45"/>
      <c r="H42" s="61" t="s">
        <v>75</v>
      </c>
    </row>
    <row r="43" spans="3:10" s="43" customFormat="1" ht="22" customHeight="1">
      <c r="C43" s="46" t="s">
        <v>52</v>
      </c>
      <c r="D43" s="46" t="s">
        <v>53</v>
      </c>
      <c r="E43" s="46" t="s">
        <v>54</v>
      </c>
      <c r="F43" s="46" t="s">
        <v>76</v>
      </c>
      <c r="G43" s="46" t="s">
        <v>56</v>
      </c>
      <c r="H43" s="46" t="s">
        <v>57</v>
      </c>
    </row>
    <row r="44" spans="3:10" ht="17.149999999999999" customHeight="1">
      <c r="C44" s="71"/>
      <c r="D44" s="58"/>
      <c r="E44" s="47"/>
      <c r="F44" s="59"/>
      <c r="G44" s="47"/>
      <c r="H44" s="80"/>
    </row>
    <row r="45" spans="3:10" ht="17.149999999999999" customHeight="1">
      <c r="C45" s="71"/>
      <c r="D45" s="58"/>
      <c r="E45" s="47"/>
      <c r="F45" s="59"/>
      <c r="G45" s="47">
        <f>E45-F45</f>
        <v>0</v>
      </c>
      <c r="H45" s="49"/>
    </row>
    <row r="46" spans="3:10" ht="17.149999999999999" customHeight="1">
      <c r="C46" s="71"/>
      <c r="D46" s="58"/>
      <c r="E46" s="47"/>
      <c r="F46" s="59"/>
      <c r="G46" s="47">
        <f>E46-F46</f>
        <v>0</v>
      </c>
      <c r="H46" s="49"/>
    </row>
    <row r="47" spans="3:10" ht="17.149999999999999" customHeight="1">
      <c r="C47" s="71"/>
      <c r="D47" s="58"/>
      <c r="E47" s="47"/>
      <c r="F47" s="59"/>
      <c r="G47" s="47">
        <f>E47-F47</f>
        <v>0</v>
      </c>
      <c r="H47" s="49"/>
    </row>
    <row r="48" spans="3:10" ht="20.149999999999999" customHeight="1">
      <c r="C48" s="51" t="s">
        <v>58</v>
      </c>
      <c r="D48" s="51"/>
      <c r="E48" s="56"/>
      <c r="F48" s="52" t="s">
        <v>59</v>
      </c>
      <c r="G48" s="53">
        <f>SUM(G43:G47)</f>
        <v>0</v>
      </c>
      <c r="H48" s="54"/>
    </row>
    <row r="51" spans="3:8" s="43" customFormat="1" ht="22" customHeight="1">
      <c r="C51" s="44" t="s">
        <v>24</v>
      </c>
      <c r="D51" s="45"/>
      <c r="F51" s="61" t="s">
        <v>77</v>
      </c>
    </row>
    <row r="52" spans="3:8" s="43" customFormat="1" ht="22" customHeight="1">
      <c r="C52" s="46" t="s">
        <v>78</v>
      </c>
      <c r="D52" s="46" t="s">
        <v>79</v>
      </c>
      <c r="E52" s="46" t="s">
        <v>54</v>
      </c>
      <c r="F52" s="46" t="s">
        <v>57</v>
      </c>
    </row>
    <row r="53" spans="3:8" ht="17.149999999999999" customHeight="1">
      <c r="C53" s="71"/>
      <c r="D53" s="58"/>
      <c r="E53" s="47"/>
      <c r="F53" s="80"/>
    </row>
    <row r="54" spans="3:8" ht="17.149999999999999" customHeight="1">
      <c r="C54" s="71"/>
      <c r="D54" s="58"/>
      <c r="E54" s="47"/>
      <c r="F54" s="80"/>
    </row>
    <row r="55" spans="3:8" ht="17.149999999999999" customHeight="1">
      <c r="C55" s="71"/>
      <c r="D55" s="57"/>
      <c r="E55" s="47"/>
      <c r="F55" s="49"/>
    </row>
    <row r="56" spans="3:8" ht="20.149999999999999" customHeight="1">
      <c r="C56" s="51" t="s">
        <v>58</v>
      </c>
      <c r="D56" s="62" t="s">
        <v>59</v>
      </c>
      <c r="E56" s="64">
        <f>SUM(E52:E55)</f>
        <v>0</v>
      </c>
      <c r="F56" s="52"/>
    </row>
    <row r="59" spans="3:8" s="43" customFormat="1" ht="22" customHeight="1">
      <c r="C59" s="44" t="s">
        <v>199</v>
      </c>
      <c r="D59" s="45"/>
      <c r="E59" s="45"/>
      <c r="F59" s="45"/>
      <c r="H59" s="55" t="s">
        <v>80</v>
      </c>
    </row>
    <row r="60" spans="3:8" s="43" customFormat="1" ht="22" customHeight="1">
      <c r="C60" s="46" t="s">
        <v>81</v>
      </c>
      <c r="D60" s="46" t="s">
        <v>195</v>
      </c>
      <c r="E60" s="46" t="s">
        <v>192</v>
      </c>
      <c r="F60" s="46" t="s">
        <v>193</v>
      </c>
      <c r="G60" s="46" t="s">
        <v>194</v>
      </c>
      <c r="H60" s="46" t="s">
        <v>57</v>
      </c>
    </row>
    <row r="61" spans="3:8" ht="16.5">
      <c r="C61" s="71"/>
      <c r="D61" s="165"/>
      <c r="E61" s="83"/>
      <c r="F61" s="83"/>
      <c r="G61" s="42"/>
      <c r="H61" s="80"/>
    </row>
    <row r="62" spans="3:8" ht="16.5">
      <c r="C62" s="71"/>
      <c r="D62" s="165"/>
      <c r="E62" s="83"/>
      <c r="F62" s="83"/>
      <c r="G62" s="42"/>
      <c r="H62" s="80"/>
    </row>
    <row r="63" spans="3:8" ht="16.5">
      <c r="C63" s="71"/>
      <c r="D63" s="165"/>
      <c r="E63" s="83"/>
      <c r="F63" s="83"/>
      <c r="G63" s="42"/>
      <c r="H63" s="80"/>
    </row>
    <row r="64" spans="3:8" ht="16.5">
      <c r="C64" s="71"/>
      <c r="D64" s="58"/>
      <c r="E64" s="83"/>
      <c r="F64" s="83"/>
      <c r="G64" s="42"/>
      <c r="H64" s="49"/>
    </row>
    <row r="65" spans="3:11" ht="16.5">
      <c r="C65" s="51" t="s">
        <v>58</v>
      </c>
      <c r="D65" s="51"/>
      <c r="E65" s="56"/>
      <c r="F65" s="52" t="s">
        <v>59</v>
      </c>
      <c r="G65" s="53">
        <f>SUM(G61:G64)</f>
        <v>0</v>
      </c>
      <c r="H65" s="54"/>
    </row>
    <row r="68" spans="3:11" s="43" customFormat="1" ht="22" customHeight="1">
      <c r="C68" s="44" t="s">
        <v>28</v>
      </c>
      <c r="D68" s="45"/>
      <c r="E68" s="65" t="s">
        <v>83</v>
      </c>
      <c r="F68" s="45"/>
      <c r="G68" s="55"/>
      <c r="K68" s="61" t="s">
        <v>83</v>
      </c>
    </row>
    <row r="69" spans="3:11" s="43" customFormat="1" ht="22" customHeight="1">
      <c r="C69" s="46" t="s">
        <v>84</v>
      </c>
      <c r="D69" s="46" t="s">
        <v>85</v>
      </c>
      <c r="E69" s="66" t="s">
        <v>86</v>
      </c>
      <c r="F69" s="68" t="s">
        <v>87</v>
      </c>
      <c r="G69" s="46" t="s">
        <v>88</v>
      </c>
      <c r="H69" s="46" t="s">
        <v>89</v>
      </c>
      <c r="I69" s="46" t="s">
        <v>90</v>
      </c>
      <c r="J69" s="46" t="s">
        <v>91</v>
      </c>
      <c r="K69" s="46" t="s">
        <v>57</v>
      </c>
    </row>
    <row r="70" spans="3:11" ht="16.5">
      <c r="C70" s="73"/>
      <c r="D70" s="35"/>
      <c r="E70" s="74"/>
      <c r="F70" s="69"/>
      <c r="G70" s="39"/>
      <c r="H70" s="38"/>
      <c r="I70" s="39"/>
      <c r="J70" s="39"/>
      <c r="K70" s="80"/>
    </row>
    <row r="71" spans="3:11" ht="16.5">
      <c r="C71" s="73"/>
      <c r="D71" s="35"/>
      <c r="E71" s="74"/>
      <c r="F71" s="69"/>
      <c r="G71" s="39"/>
      <c r="H71" s="36"/>
      <c r="I71" s="39"/>
      <c r="J71" s="39"/>
      <c r="K71" s="49"/>
    </row>
    <row r="72" spans="3:11" ht="16.5">
      <c r="C72" s="73"/>
      <c r="D72" s="35"/>
      <c r="E72" s="74"/>
      <c r="F72" s="69"/>
      <c r="G72" s="39"/>
      <c r="H72" s="36"/>
      <c r="I72" s="39"/>
      <c r="J72" s="39"/>
      <c r="K72" s="49"/>
    </row>
    <row r="73" spans="3:11" ht="20.149999999999999" customHeight="1">
      <c r="C73" s="51" t="s">
        <v>58</v>
      </c>
      <c r="D73" s="62" t="s">
        <v>59</v>
      </c>
      <c r="E73" s="67">
        <f>SUM(E69:E72)</f>
        <v>0</v>
      </c>
      <c r="F73" s="70"/>
      <c r="G73" s="51"/>
      <c r="H73" s="62" t="s">
        <v>59</v>
      </c>
      <c r="I73" s="64">
        <f>SUM(I69:I72)</f>
        <v>0</v>
      </c>
      <c r="J73" s="64">
        <f>SUM(J69:J72)</f>
        <v>0</v>
      </c>
      <c r="K73" s="54"/>
    </row>
    <row r="76" spans="3:11" s="43" customFormat="1" ht="22" customHeight="1">
      <c r="C76" s="44" t="s">
        <v>31</v>
      </c>
      <c r="G76" s="60" t="s">
        <v>92</v>
      </c>
    </row>
    <row r="77" spans="3:11" s="43" customFormat="1" ht="22" customHeight="1">
      <c r="C77" s="46" t="s">
        <v>93</v>
      </c>
      <c r="D77" s="46" t="s">
        <v>94</v>
      </c>
      <c r="E77" s="46" t="s">
        <v>85</v>
      </c>
      <c r="F77" s="46" t="s">
        <v>86</v>
      </c>
      <c r="G77" s="46" t="s">
        <v>57</v>
      </c>
      <c r="H77" s="34"/>
      <c r="I77" s="34"/>
      <c r="J77" s="34"/>
    </row>
    <row r="78" spans="3:11" ht="16.5">
      <c r="C78" s="73"/>
      <c r="D78" s="35"/>
      <c r="E78" s="35"/>
      <c r="F78" s="42"/>
      <c r="G78" s="80"/>
    </row>
    <row r="79" spans="3:11" ht="16.5">
      <c r="C79" s="73"/>
      <c r="D79" s="35"/>
      <c r="E79" s="35"/>
      <c r="F79" s="42"/>
      <c r="G79" s="49"/>
    </row>
    <row r="80" spans="3:11" ht="16.5">
      <c r="C80" s="73"/>
      <c r="D80" s="35"/>
      <c r="E80" s="35"/>
      <c r="F80" s="42"/>
      <c r="G80" s="49"/>
    </row>
    <row r="81" spans="2:11" ht="20.149999999999999" customHeight="1">
      <c r="C81" s="51" t="s">
        <v>58</v>
      </c>
      <c r="D81" s="51"/>
      <c r="E81" s="62" t="s">
        <v>59</v>
      </c>
      <c r="F81" s="64">
        <f>SUM(F77:F80)</f>
        <v>0</v>
      </c>
      <c r="G81" s="54"/>
    </row>
    <row r="82" spans="2:11" ht="20.149999999999999" customHeight="1"/>
    <row r="84" spans="2:11" s="43" customFormat="1" ht="22" customHeight="1">
      <c r="C84" s="44" t="s">
        <v>33</v>
      </c>
      <c r="F84" s="60" t="s">
        <v>95</v>
      </c>
    </row>
    <row r="85" spans="2:11" s="43" customFormat="1" ht="22" customHeight="1">
      <c r="C85" s="46" t="s">
        <v>93</v>
      </c>
      <c r="D85" s="46" t="s">
        <v>94</v>
      </c>
      <c r="E85" s="46" t="s">
        <v>86</v>
      </c>
      <c r="F85" s="46" t="s">
        <v>57</v>
      </c>
      <c r="G85" s="34"/>
      <c r="H85" s="34"/>
      <c r="I85" s="34"/>
    </row>
    <row r="86" spans="2:11" ht="16.5">
      <c r="C86" s="73"/>
      <c r="D86" s="35"/>
      <c r="E86" s="42"/>
      <c r="F86" s="80"/>
    </row>
    <row r="87" spans="2:11" ht="16.5">
      <c r="C87" s="73"/>
      <c r="D87" s="35"/>
      <c r="E87" s="42"/>
      <c r="F87" s="80"/>
    </row>
    <row r="88" spans="2:11" ht="16.5">
      <c r="C88" s="73"/>
      <c r="D88" s="35"/>
      <c r="E88" s="42"/>
      <c r="F88" s="49"/>
    </row>
    <row r="89" spans="2:11" ht="20.149999999999999" customHeight="1">
      <c r="C89" s="51" t="s">
        <v>58</v>
      </c>
      <c r="D89" s="62" t="s">
        <v>59</v>
      </c>
      <c r="E89" s="64">
        <f>SUM(E85:E88)</f>
        <v>0</v>
      </c>
      <c r="F89" s="54"/>
    </row>
    <row r="92" spans="2:11" ht="23">
      <c r="B92" s="75" t="s">
        <v>96</v>
      </c>
      <c r="C92" s="40"/>
      <c r="D92" s="40"/>
      <c r="E92" s="40"/>
      <c r="F92" s="40"/>
      <c r="G92" s="40"/>
      <c r="H92" s="40"/>
      <c r="I92" s="40"/>
      <c r="J92" s="40"/>
      <c r="K92" s="40"/>
    </row>
    <row r="94" spans="2:11" s="43" customFormat="1" ht="22" customHeight="1">
      <c r="C94" s="44" t="s">
        <v>97</v>
      </c>
      <c r="D94" s="45"/>
      <c r="E94" s="45"/>
      <c r="F94" s="45"/>
      <c r="H94" s="55" t="s">
        <v>98</v>
      </c>
    </row>
    <row r="95" spans="2:11" s="43" customFormat="1" ht="22" customHeight="1">
      <c r="C95" s="46" t="s">
        <v>99</v>
      </c>
      <c r="D95" s="46" t="s">
        <v>53</v>
      </c>
      <c r="E95" s="46" t="s">
        <v>100</v>
      </c>
      <c r="F95" s="46" t="s">
        <v>90</v>
      </c>
      <c r="G95" s="46" t="s">
        <v>54</v>
      </c>
      <c r="H95" s="46" t="s">
        <v>57</v>
      </c>
    </row>
    <row r="96" spans="2:11" ht="16.5">
      <c r="C96" s="73"/>
      <c r="D96" s="35"/>
      <c r="E96" s="37"/>
      <c r="F96" s="42"/>
      <c r="G96" s="42"/>
      <c r="H96" s="80"/>
    </row>
    <row r="97" spans="3:10" ht="16.5">
      <c r="C97" s="73"/>
      <c r="D97" s="35"/>
      <c r="E97" s="37"/>
      <c r="F97" s="42"/>
      <c r="G97" s="42"/>
      <c r="H97" s="80"/>
    </row>
    <row r="98" spans="3:10" ht="16.5">
      <c r="C98" s="73"/>
      <c r="D98" s="35"/>
      <c r="E98" s="37"/>
      <c r="F98" s="42"/>
      <c r="G98" s="42"/>
      <c r="H98" s="80"/>
    </row>
    <row r="99" spans="3:10" ht="16.5">
      <c r="C99" s="73"/>
      <c r="D99" s="35"/>
      <c r="E99" s="37"/>
      <c r="F99" s="42"/>
      <c r="G99" s="42"/>
      <c r="H99" s="80"/>
    </row>
    <row r="100" spans="3:10" ht="16.5">
      <c r="C100" s="73"/>
      <c r="D100" s="35"/>
      <c r="E100" s="37"/>
      <c r="F100" s="42"/>
      <c r="G100" s="42"/>
      <c r="H100" s="80"/>
    </row>
    <row r="101" spans="3:10" ht="16.5">
      <c r="C101" s="73"/>
      <c r="D101" s="35"/>
      <c r="E101" s="37"/>
      <c r="F101" s="42"/>
      <c r="G101" s="42"/>
      <c r="H101" s="49"/>
    </row>
    <row r="102" spans="3:10" ht="20.149999999999999" customHeight="1">
      <c r="C102" s="51" t="s">
        <v>58</v>
      </c>
      <c r="D102" s="51"/>
      <c r="E102" s="62" t="s">
        <v>59</v>
      </c>
      <c r="F102" s="64">
        <f>SUM(F95:F101)</f>
        <v>0</v>
      </c>
      <c r="G102" s="64">
        <f>SUM(G95:G101)</f>
        <v>0</v>
      </c>
      <c r="H102" s="51"/>
    </row>
    <row r="105" spans="3:10" s="43" customFormat="1" ht="22" customHeight="1">
      <c r="C105" s="44" t="s">
        <v>26</v>
      </c>
      <c r="D105" s="45"/>
      <c r="E105" s="45"/>
      <c r="F105" s="45"/>
      <c r="G105" s="55"/>
      <c r="J105" s="61" t="s">
        <v>102</v>
      </c>
    </row>
    <row r="106" spans="3:10" s="43" customFormat="1" ht="22" customHeight="1">
      <c r="C106" s="46" t="s">
        <v>87</v>
      </c>
      <c r="D106" s="46" t="s">
        <v>103</v>
      </c>
      <c r="E106" s="46" t="s">
        <v>88</v>
      </c>
      <c r="F106" s="46" t="s">
        <v>89</v>
      </c>
      <c r="G106" s="46" t="s">
        <v>100</v>
      </c>
      <c r="H106" s="46" t="s">
        <v>90</v>
      </c>
      <c r="I106" s="46" t="s">
        <v>91</v>
      </c>
      <c r="J106" s="46" t="s">
        <v>57</v>
      </c>
    </row>
    <row r="107" spans="3:10" ht="16.5">
      <c r="C107" s="73"/>
      <c r="D107" s="35"/>
      <c r="E107" s="42"/>
      <c r="F107" s="36"/>
      <c r="G107" s="37"/>
      <c r="H107" s="39"/>
      <c r="I107" s="39"/>
      <c r="J107" s="49"/>
    </row>
    <row r="108" spans="3:10" ht="16.5">
      <c r="C108" s="73"/>
      <c r="D108" s="35"/>
      <c r="E108" s="42"/>
      <c r="F108" s="36"/>
      <c r="G108" s="37"/>
      <c r="H108" s="39"/>
      <c r="I108" s="39"/>
      <c r="J108" s="49"/>
    </row>
    <row r="109" spans="3:10" ht="16.5">
      <c r="C109" s="73"/>
      <c r="D109" s="35"/>
      <c r="E109" s="42"/>
      <c r="F109" s="36"/>
      <c r="G109" s="37"/>
      <c r="H109" s="39"/>
      <c r="I109" s="39"/>
      <c r="J109" s="49"/>
    </row>
    <row r="110" spans="3:10" ht="16.5">
      <c r="C110" s="73"/>
      <c r="D110" s="35"/>
      <c r="E110" s="42"/>
      <c r="F110" s="36"/>
      <c r="G110" s="37"/>
      <c r="H110" s="39"/>
      <c r="I110" s="39"/>
      <c r="J110" s="49"/>
    </row>
    <row r="111" spans="3:10" ht="16.5">
      <c r="C111" s="73"/>
      <c r="D111" s="35"/>
      <c r="E111" s="42"/>
      <c r="F111" s="36"/>
      <c r="G111" s="37"/>
      <c r="H111" s="39"/>
      <c r="I111" s="39"/>
      <c r="J111" s="49"/>
    </row>
    <row r="112" spans="3:10" ht="20.149999999999999" customHeight="1">
      <c r="C112" s="51" t="s">
        <v>58</v>
      </c>
      <c r="D112" s="51"/>
      <c r="E112" s="51"/>
      <c r="F112" s="51"/>
      <c r="G112" s="62" t="s">
        <v>59</v>
      </c>
      <c r="H112" s="64">
        <f>SUM(H106:H111)</f>
        <v>0</v>
      </c>
      <c r="I112" s="64">
        <f>SUM(I106:I111)</f>
        <v>0</v>
      </c>
      <c r="J112" s="54"/>
    </row>
    <row r="115" spans="3:10" s="43" customFormat="1" ht="22" customHeight="1">
      <c r="C115" s="44" t="s">
        <v>104</v>
      </c>
      <c r="D115" s="45"/>
      <c r="E115" s="45"/>
      <c r="F115" s="45"/>
      <c r="G115" s="55"/>
      <c r="J115" s="61" t="s">
        <v>105</v>
      </c>
    </row>
    <row r="116" spans="3:10" s="43" customFormat="1" ht="22" customHeight="1">
      <c r="C116" s="46" t="s">
        <v>87</v>
      </c>
      <c r="D116" s="46" t="s">
        <v>103</v>
      </c>
      <c r="E116" s="46" t="s">
        <v>88</v>
      </c>
      <c r="F116" s="46" t="s">
        <v>89</v>
      </c>
      <c r="G116" s="46" t="s">
        <v>100</v>
      </c>
      <c r="H116" s="46" t="s">
        <v>90</v>
      </c>
      <c r="I116" s="46" t="s">
        <v>91</v>
      </c>
      <c r="J116" s="46" t="s">
        <v>57</v>
      </c>
    </row>
    <row r="117" spans="3:10" ht="16.5">
      <c r="C117" s="73"/>
      <c r="D117" s="35"/>
      <c r="E117" s="42"/>
      <c r="F117" s="36"/>
      <c r="G117" s="37"/>
      <c r="H117" s="41"/>
      <c r="I117" s="41"/>
      <c r="J117" s="49"/>
    </row>
    <row r="118" spans="3:10" ht="16.5">
      <c r="C118" s="73"/>
      <c r="D118" s="35"/>
      <c r="E118" s="42"/>
      <c r="F118" s="36"/>
      <c r="G118" s="37"/>
      <c r="H118" s="41"/>
      <c r="I118" s="41"/>
      <c r="J118" s="49"/>
    </row>
    <row r="119" spans="3:10" ht="16.5">
      <c r="C119" s="73"/>
      <c r="D119" s="35"/>
      <c r="E119" s="42"/>
      <c r="F119" s="36"/>
      <c r="G119" s="37"/>
      <c r="H119" s="41"/>
      <c r="I119" s="41"/>
      <c r="J119" s="49"/>
    </row>
    <row r="120" spans="3:10" ht="16.5">
      <c r="C120" s="73"/>
      <c r="D120" s="35"/>
      <c r="E120" s="42"/>
      <c r="F120" s="36"/>
      <c r="G120" s="37"/>
      <c r="H120" s="41"/>
      <c r="I120" s="41"/>
      <c r="J120" s="49"/>
    </row>
    <row r="121" spans="3:10" ht="16.5">
      <c r="C121" s="73"/>
      <c r="D121" s="35"/>
      <c r="E121" s="42"/>
      <c r="F121" s="36"/>
      <c r="G121" s="37"/>
      <c r="H121" s="41"/>
      <c r="I121" s="41"/>
      <c r="J121" s="49"/>
    </row>
    <row r="122" spans="3:10" ht="20.149999999999999" customHeight="1">
      <c r="C122" s="51" t="s">
        <v>58</v>
      </c>
      <c r="D122" s="51"/>
      <c r="E122" s="51"/>
      <c r="F122" s="51"/>
      <c r="G122" s="62" t="s">
        <v>59</v>
      </c>
      <c r="H122" s="64">
        <f>SUM(H116:H121)</f>
        <v>0</v>
      </c>
      <c r="I122" s="64">
        <f>SUM(I116:I121)</f>
        <v>0</v>
      </c>
      <c r="J122" s="54"/>
    </row>
    <row r="125" spans="3:10" s="43" customFormat="1" ht="22" customHeight="1">
      <c r="C125" s="44" t="s">
        <v>30</v>
      </c>
      <c r="D125" s="45"/>
      <c r="F125" s="61" t="s">
        <v>106</v>
      </c>
      <c r="G125" s="55"/>
      <c r="J125" s="61"/>
    </row>
    <row r="126" spans="3:10" s="43" customFormat="1" ht="22" customHeight="1">
      <c r="C126" s="46" t="s">
        <v>93</v>
      </c>
      <c r="D126" s="46" t="s">
        <v>107</v>
      </c>
      <c r="E126" s="46" t="s">
        <v>91</v>
      </c>
      <c r="F126" s="46" t="s">
        <v>57</v>
      </c>
      <c r="G126" s="34"/>
      <c r="H126" s="34"/>
      <c r="I126" s="34"/>
      <c r="J126" s="34"/>
    </row>
    <row r="127" spans="3:10" ht="16.5">
      <c r="C127" s="73"/>
      <c r="D127" s="35"/>
      <c r="E127" s="42"/>
      <c r="F127" s="49"/>
    </row>
    <row r="128" spans="3:10" ht="16.5">
      <c r="C128" s="73"/>
      <c r="D128" s="35"/>
      <c r="E128" s="42"/>
      <c r="F128" s="49"/>
    </row>
    <row r="129" spans="3:10" ht="16.5">
      <c r="C129" s="73"/>
      <c r="D129" s="35"/>
      <c r="E129" s="42"/>
      <c r="F129" s="49"/>
    </row>
    <row r="130" spans="3:10" ht="20.149999999999999" customHeight="1">
      <c r="C130" s="51" t="s">
        <v>58</v>
      </c>
      <c r="D130" s="62" t="s">
        <v>59</v>
      </c>
      <c r="E130" s="64">
        <f>SUM(E126:E129)</f>
        <v>0</v>
      </c>
      <c r="F130" s="54"/>
    </row>
    <row r="133" spans="3:10" s="43" customFormat="1" ht="22" customHeight="1">
      <c r="C133" s="44" t="s">
        <v>32</v>
      </c>
      <c r="D133" s="45"/>
      <c r="F133" s="61" t="s">
        <v>108</v>
      </c>
      <c r="G133" s="55"/>
      <c r="J133" s="61"/>
    </row>
    <row r="134" spans="3:10" s="43" customFormat="1" ht="22" customHeight="1">
      <c r="C134" s="46" t="s">
        <v>93</v>
      </c>
      <c r="D134" s="46"/>
      <c r="E134" s="46" t="s">
        <v>91</v>
      </c>
      <c r="F134" s="46" t="s">
        <v>57</v>
      </c>
      <c r="G134" s="34"/>
      <c r="H134" s="34"/>
      <c r="I134" s="34"/>
      <c r="J134" s="34"/>
    </row>
    <row r="135" spans="3:10" ht="16.5">
      <c r="C135" s="73"/>
      <c r="D135" s="35"/>
      <c r="E135" s="42"/>
      <c r="F135" s="49"/>
    </row>
    <row r="136" spans="3:10" ht="16.5">
      <c r="C136" s="73"/>
      <c r="D136" s="35"/>
      <c r="E136" s="42"/>
      <c r="F136" s="49"/>
    </row>
    <row r="137" spans="3:10" ht="16.5">
      <c r="C137" s="73"/>
      <c r="D137" s="35"/>
      <c r="E137" s="42"/>
      <c r="F137" s="49"/>
    </row>
    <row r="138" spans="3:10" ht="20.149999999999999" customHeight="1">
      <c r="C138" s="51" t="s">
        <v>58</v>
      </c>
      <c r="D138" s="62" t="s">
        <v>59</v>
      </c>
      <c r="E138" s="64">
        <f>SUM(E134:E137)</f>
        <v>0</v>
      </c>
      <c r="F138" s="54"/>
    </row>
  </sheetData>
  <sortState xmlns:xlrd2="http://schemas.microsoft.com/office/spreadsheetml/2017/richdata2" ref="C61:H63">
    <sortCondition ref="D61:D63"/>
  </sortState>
  <phoneticPr fontId="15" type="noConversion"/>
  <pageMargins left="0.35" right="0.35" top="0.5" bottom="0.5" header="0.25" footer="0.25"/>
  <pageSetup scale="72" fitToHeight="0" orientation="portrait"/>
  <headerFooter>
    <oddHeader>&amp;C&amp;"Arial,Bold"CONFIDENTIAL</oddHeader>
    <oddFooter>&amp;C&amp;"Arial,Bold"CONFIDENTIAL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B2:AU85"/>
  <sheetViews>
    <sheetView showGridLines="0" tabSelected="1" workbookViewId="0">
      <pane xSplit="3" ySplit="9" topLeftCell="E11" activePane="bottomRight" state="frozen"/>
      <selection activeCell="K41" sqref="K41"/>
      <selection pane="topRight" activeCell="K41" sqref="K41"/>
      <selection pane="bottomLeft" activeCell="K41" sqref="K41"/>
      <selection pane="bottomRight" activeCell="K41" sqref="K41"/>
    </sheetView>
  </sheetViews>
  <sheetFormatPr defaultColWidth="8.81640625" defaultRowHeight="15.5"/>
  <cols>
    <col min="1" max="1" width="2.453125" style="1" customWidth="1"/>
    <col min="2" max="2" width="5" style="2" customWidth="1"/>
    <col min="3" max="3" width="24.26953125" style="1" customWidth="1"/>
    <col min="4" max="4" width="19.7265625" style="1" customWidth="1"/>
    <col min="5" max="5" width="13.453125" style="1" customWidth="1"/>
    <col min="6" max="6" width="6.1796875" style="1" bestFit="1" customWidth="1"/>
    <col min="7" max="7" width="12.1796875" style="1" customWidth="1"/>
    <col min="8" max="8" width="18.81640625" style="1" customWidth="1"/>
    <col min="9" max="9" width="9.7265625" style="3" customWidth="1"/>
    <col min="10" max="10" width="7.81640625" style="4" customWidth="1"/>
    <col min="11" max="11" width="9.1796875" style="5" customWidth="1"/>
    <col min="12" max="12" width="9.26953125" style="4" bestFit="1" customWidth="1"/>
    <col min="13" max="13" width="12" style="4" customWidth="1"/>
    <col min="14" max="14" width="12.7265625" style="5" customWidth="1"/>
    <col min="15" max="15" width="16.7265625" style="4" customWidth="1"/>
    <col min="16" max="16" width="8.81640625" style="4"/>
    <col min="17" max="17" width="11.7265625" style="4" customWidth="1"/>
    <col min="18" max="18" width="13.1796875" style="6" customWidth="1"/>
    <col min="19" max="20" width="13.453125" style="7" customWidth="1"/>
    <col min="21" max="21" width="11.7265625" style="7" customWidth="1"/>
    <col min="22" max="22" width="12.81640625" style="1" customWidth="1"/>
    <col min="23" max="23" width="14.81640625" style="1" customWidth="1"/>
    <col min="24" max="24" width="14.453125" style="1" customWidth="1"/>
    <col min="25" max="25" width="15.1796875" style="1" customWidth="1"/>
    <col min="26" max="26" width="14" style="1" customWidth="1"/>
    <col min="27" max="27" width="11.453125" style="1" customWidth="1"/>
    <col min="28" max="28" width="10" style="1" customWidth="1"/>
    <col min="29" max="29" width="9.26953125" style="1" bestFit="1" customWidth="1"/>
    <col min="30" max="30" width="10.453125" style="1" customWidth="1"/>
    <col min="31" max="31" width="16.453125" style="1" bestFit="1" customWidth="1"/>
    <col min="32" max="32" width="14" style="1" customWidth="1"/>
    <col min="33" max="33" width="14.7265625" style="1" customWidth="1"/>
    <col min="34" max="34" width="9.1796875" style="1" hidden="1" customWidth="1"/>
    <col min="35" max="37" width="11.26953125" style="1" hidden="1" customWidth="1"/>
    <col min="38" max="38" width="9.26953125" style="1" hidden="1" customWidth="1"/>
    <col min="39" max="39" width="11.26953125" style="1" hidden="1" customWidth="1"/>
    <col min="40" max="44" width="9.26953125" style="1" hidden="1" customWidth="1"/>
    <col min="45" max="46" width="9.1796875" style="1" hidden="1" customWidth="1"/>
    <col min="47" max="53" width="9.1796875" style="1" customWidth="1"/>
    <col min="54" max="16384" width="8.81640625" style="1"/>
  </cols>
  <sheetData>
    <row r="2" spans="2:47">
      <c r="B2" s="8"/>
      <c r="C2" s="99"/>
      <c r="D2" s="99"/>
      <c r="E2" s="99"/>
      <c r="F2" s="99"/>
      <c r="G2" s="99"/>
      <c r="H2" s="99"/>
      <c r="I2" s="100"/>
      <c r="J2" s="101"/>
      <c r="K2" s="102"/>
      <c r="L2" s="101"/>
      <c r="M2" s="101"/>
      <c r="N2" s="102"/>
      <c r="O2" s="101"/>
      <c r="P2" s="101"/>
      <c r="Q2" s="101"/>
      <c r="R2" s="103"/>
      <c r="S2" s="104"/>
      <c r="T2" s="104"/>
      <c r="U2" s="104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</row>
    <row r="4" spans="2:47">
      <c r="B4" s="9" t="s">
        <v>109</v>
      </c>
      <c r="C4" s="105"/>
      <c r="D4" s="105"/>
      <c r="E4" s="105"/>
      <c r="F4" s="105"/>
      <c r="G4" s="105"/>
      <c r="H4" s="105"/>
      <c r="I4" s="106"/>
      <c r="J4" s="107"/>
      <c r="K4" s="184" t="s">
        <v>110</v>
      </c>
      <c r="L4" s="185"/>
      <c r="M4" s="186"/>
      <c r="N4" s="105"/>
      <c r="O4" s="105"/>
      <c r="P4" s="105"/>
      <c r="Q4" s="105"/>
      <c r="R4" s="106"/>
      <c r="S4" s="108"/>
      <c r="T4" s="108"/>
      <c r="U4" s="108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</row>
    <row r="5" spans="2:47" ht="23.25" customHeight="1" thickBot="1">
      <c r="B5" s="190"/>
      <c r="C5" s="190"/>
      <c r="D5" s="190"/>
      <c r="E5" s="190"/>
      <c r="F5" s="190"/>
      <c r="G5" s="190"/>
      <c r="H5" s="190"/>
      <c r="I5" s="190"/>
      <c r="J5" s="107"/>
      <c r="K5" s="187"/>
      <c r="L5" s="188"/>
      <c r="M5" s="189"/>
      <c r="N5" s="108"/>
      <c r="O5" s="108"/>
      <c r="P5" s="108"/>
      <c r="Q5" s="108"/>
      <c r="R5" s="108"/>
      <c r="S5" s="108"/>
      <c r="T5" s="108"/>
      <c r="U5" s="108"/>
      <c r="V5" s="105"/>
      <c r="W5" s="105"/>
      <c r="X5" s="105"/>
      <c r="Y5" s="105"/>
      <c r="Z5" s="109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</row>
    <row r="7" spans="2:47">
      <c r="C7" s="105"/>
      <c r="D7" s="105"/>
      <c r="E7" s="105"/>
      <c r="F7" s="105"/>
      <c r="G7" s="105"/>
      <c r="H7" s="105"/>
      <c r="I7" s="106"/>
      <c r="J7" s="107"/>
      <c r="K7" s="110"/>
      <c r="L7" s="107"/>
      <c r="M7" s="107"/>
      <c r="N7" s="110"/>
      <c r="O7" s="107"/>
      <c r="P7" s="107"/>
      <c r="Q7" s="107"/>
      <c r="R7" s="111"/>
      <c r="S7" s="108"/>
      <c r="T7" s="108"/>
      <c r="U7" s="108"/>
      <c r="V7" s="105"/>
      <c r="W7" s="105"/>
      <c r="X7" s="105"/>
      <c r="Y7" s="105"/>
      <c r="Z7" s="191" t="s">
        <v>111</v>
      </c>
      <c r="AA7" s="192"/>
      <c r="AB7" s="192"/>
      <c r="AC7" s="192"/>
      <c r="AD7" s="192"/>
      <c r="AE7" s="192"/>
      <c r="AF7" s="192"/>
      <c r="AG7" s="193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</row>
    <row r="8" spans="2:47" s="10" customFormat="1" ht="18" customHeight="1">
      <c r="B8" s="195" t="s">
        <v>112</v>
      </c>
      <c r="C8" s="196"/>
      <c r="D8" s="196"/>
      <c r="E8" s="196"/>
      <c r="F8" s="196"/>
      <c r="G8" s="196"/>
      <c r="H8" s="196"/>
      <c r="I8" s="196"/>
      <c r="J8" s="196"/>
      <c r="K8" s="196"/>
      <c r="L8" s="197"/>
      <c r="M8" s="198" t="s">
        <v>113</v>
      </c>
      <c r="N8" s="200"/>
      <c r="O8" s="195" t="s">
        <v>114</v>
      </c>
      <c r="P8" s="196"/>
      <c r="Q8" s="196"/>
      <c r="R8" s="196"/>
      <c r="S8" s="196"/>
      <c r="T8" s="196"/>
      <c r="U8" s="196"/>
      <c r="V8" s="197"/>
      <c r="W8" s="198" t="s">
        <v>115</v>
      </c>
      <c r="X8" s="199"/>
      <c r="Y8" s="200"/>
      <c r="Z8" s="195" t="s">
        <v>116</v>
      </c>
      <c r="AA8" s="196"/>
      <c r="AB8" s="196"/>
      <c r="AC8" s="196"/>
      <c r="AD8" s="197"/>
      <c r="AE8" s="194" t="s">
        <v>117</v>
      </c>
      <c r="AF8" s="194"/>
      <c r="AG8" s="194"/>
      <c r="AH8" s="112"/>
      <c r="AI8" s="112"/>
      <c r="AJ8" s="112"/>
      <c r="AK8" s="112"/>
      <c r="AL8" s="112"/>
      <c r="AM8" s="112"/>
      <c r="AN8" s="112">
        <v>2016</v>
      </c>
      <c r="AO8" s="112">
        <f>+AN8+1</f>
        <v>2017</v>
      </c>
      <c r="AP8" s="112">
        <f t="shared" ref="AP8:AR8" si="0">+AO8+1</f>
        <v>2018</v>
      </c>
      <c r="AQ8" s="112">
        <f t="shared" si="0"/>
        <v>2019</v>
      </c>
      <c r="AR8" s="112">
        <f t="shared" si="0"/>
        <v>2020</v>
      </c>
      <c r="AS8" s="112"/>
      <c r="AT8" s="112"/>
      <c r="AU8" s="112"/>
    </row>
    <row r="9" spans="2:47" s="11" customFormat="1" ht="46.5">
      <c r="B9" s="12" t="s">
        <v>118</v>
      </c>
      <c r="C9" s="13" t="s">
        <v>119</v>
      </c>
      <c r="D9" s="13" t="s">
        <v>120</v>
      </c>
      <c r="E9" s="13" t="s">
        <v>7</v>
      </c>
      <c r="F9" s="13" t="s">
        <v>8</v>
      </c>
      <c r="G9" s="13" t="s">
        <v>121</v>
      </c>
      <c r="H9" s="13" t="s">
        <v>122</v>
      </c>
      <c r="I9" s="14" t="s">
        <v>123</v>
      </c>
      <c r="J9" s="13" t="s">
        <v>124</v>
      </c>
      <c r="K9" s="15" t="s">
        <v>125</v>
      </c>
      <c r="L9" s="13" t="s">
        <v>126</v>
      </c>
      <c r="M9" s="13" t="s">
        <v>127</v>
      </c>
      <c r="N9" s="15" t="s">
        <v>128</v>
      </c>
      <c r="O9" s="13" t="s">
        <v>129</v>
      </c>
      <c r="P9" s="13" t="s">
        <v>130</v>
      </c>
      <c r="Q9" s="13" t="s">
        <v>131</v>
      </c>
      <c r="R9" s="16" t="s">
        <v>89</v>
      </c>
      <c r="S9" s="17" t="s">
        <v>132</v>
      </c>
      <c r="T9" s="17" t="s">
        <v>133</v>
      </c>
      <c r="U9" s="17" t="s">
        <v>134</v>
      </c>
      <c r="V9" s="13" t="s">
        <v>135</v>
      </c>
      <c r="W9" s="13" t="s">
        <v>136</v>
      </c>
      <c r="X9" s="13" t="s">
        <v>137</v>
      </c>
      <c r="Y9" s="13" t="s">
        <v>138</v>
      </c>
      <c r="Z9" s="13" t="s">
        <v>139</v>
      </c>
      <c r="AA9" s="13" t="s">
        <v>140</v>
      </c>
      <c r="AB9" s="13" t="s">
        <v>141</v>
      </c>
      <c r="AC9" s="13" t="s">
        <v>142</v>
      </c>
      <c r="AD9" s="13" t="s">
        <v>143</v>
      </c>
      <c r="AE9" s="13" t="s">
        <v>144</v>
      </c>
      <c r="AF9" s="13" t="s">
        <v>145</v>
      </c>
      <c r="AG9" s="13" t="s">
        <v>146</v>
      </c>
      <c r="AH9" s="113"/>
      <c r="AI9" s="113" t="s">
        <v>144</v>
      </c>
      <c r="AJ9" s="113" t="s">
        <v>145</v>
      </c>
      <c r="AK9" s="113" t="s">
        <v>146</v>
      </c>
      <c r="AL9" s="114" t="s">
        <v>147</v>
      </c>
      <c r="AM9" s="113" t="s">
        <v>148</v>
      </c>
      <c r="AN9" s="113" t="str">
        <f ca="1">CONCATENATE("Maturing Debt ",$AE$58)</f>
        <v>Maturing Debt 2026</v>
      </c>
      <c r="AO9" s="113" t="str">
        <f ca="1">CONCATENATE("Maturing Debt ",$AE$58+1)</f>
        <v>Maturing Debt 2027</v>
      </c>
      <c r="AP9" s="113" t="str">
        <f ca="1">CONCATENATE("Maturing Debt ",$AE$58+2)</f>
        <v>Maturing Debt 2028</v>
      </c>
      <c r="AQ9" s="113" t="str">
        <f ca="1">CONCATENATE("Maturing Debt ",$AE$58+3)</f>
        <v>Maturing Debt 2029</v>
      </c>
      <c r="AR9" s="113" t="str">
        <f ca="1">CONCATENATE("Maturing Debt ",$AE$58+4)</f>
        <v>Maturing Debt 2030</v>
      </c>
      <c r="AS9" s="113"/>
      <c r="AT9" s="113"/>
      <c r="AU9" s="113"/>
    </row>
    <row r="10" spans="2:47" s="18" customFormat="1" ht="33" customHeight="1">
      <c r="B10" s="85">
        <v>1</v>
      </c>
      <c r="C10" s="169" t="s">
        <v>200</v>
      </c>
      <c r="D10" s="115"/>
      <c r="E10" s="115"/>
      <c r="F10" s="115"/>
      <c r="G10" s="115"/>
      <c r="H10" s="115"/>
      <c r="I10" s="116"/>
      <c r="J10" s="117"/>
      <c r="K10" s="118"/>
      <c r="L10" s="117"/>
      <c r="M10" s="119"/>
      <c r="N10" s="120"/>
      <c r="O10" s="117"/>
      <c r="P10" s="117"/>
      <c r="Q10" s="117"/>
      <c r="R10" s="121"/>
      <c r="S10" s="122"/>
      <c r="T10" s="122"/>
      <c r="U10" s="122"/>
      <c r="V10" s="115"/>
      <c r="W10" s="123"/>
      <c r="X10" s="122"/>
      <c r="Y10" s="124"/>
      <c r="Z10" s="125" t="str">
        <f t="shared" ref="Z10" si="1">IF(Y10&gt;1,W10-X10,"")</f>
        <v/>
      </c>
      <c r="AA10" s="126" t="str">
        <f t="shared" ref="AA10" si="2">IFERROR(+Z10/U10,"")</f>
        <v/>
      </c>
      <c r="AB10" s="127" t="str">
        <f t="shared" ref="AB10" si="3">IFERROR(SUM(Z10/Y10),"")</f>
        <v/>
      </c>
      <c r="AC10" s="128" t="str">
        <f t="shared" ref="AC10" si="4">IFERROR(Y10/I10,"")</f>
        <v/>
      </c>
      <c r="AD10" s="129" t="str">
        <f t="shared" ref="AD10" si="5">IFERROR(S10/Y10,"")</f>
        <v/>
      </c>
      <c r="AE10" s="130" t="str">
        <f>IF(Y10*N10&gt;0.01,Y10*N10,"")</f>
        <v/>
      </c>
      <c r="AF10" s="128" t="str">
        <f>IF(S10*N10&gt;0.01,(S10+T10)*N10,"")</f>
        <v/>
      </c>
      <c r="AG10" s="131" t="str">
        <f t="shared" ref="AG10" si="6">IFERROR(AE10-AF10,AE10)</f>
        <v/>
      </c>
      <c r="AH10" s="114"/>
      <c r="AI10" s="132" t="str">
        <f>+AE10</f>
        <v/>
      </c>
      <c r="AJ10" s="132" t="str">
        <f t="shared" ref="AJ10:AK10" si="7">+AF10</f>
        <v/>
      </c>
      <c r="AK10" s="132" t="str">
        <f t="shared" si="7"/>
        <v/>
      </c>
      <c r="AL10" s="114" t="str">
        <f t="shared" ref="AL10:AL20" si="8">IF(OR($H10=$H$57,$H10=$H$58),I10,"")</f>
        <v/>
      </c>
      <c r="AM10" s="114" t="str">
        <f t="shared" ref="AM10:AM20" si="9">IF(OR($H10=$H$57,$H10=$H$58),K10,"")</f>
        <v/>
      </c>
      <c r="AN10" s="114" t="str">
        <f t="shared" ref="AN10:AR17" si="10">IF(YEAR($R10)=AN$8,$AF10,"")</f>
        <v/>
      </c>
      <c r="AO10" s="114" t="str">
        <f t="shared" si="10"/>
        <v/>
      </c>
      <c r="AP10" s="114" t="str">
        <f t="shared" si="10"/>
        <v/>
      </c>
      <c r="AQ10" s="114" t="str">
        <f t="shared" si="10"/>
        <v/>
      </c>
      <c r="AR10" s="114" t="str">
        <f t="shared" si="10"/>
        <v/>
      </c>
      <c r="AS10" s="114"/>
      <c r="AT10" s="114"/>
      <c r="AU10" s="133"/>
    </row>
    <row r="11" spans="2:47" s="19" customFormat="1" ht="33" customHeight="1">
      <c r="B11" s="86">
        <f>B10+1</f>
        <v>2</v>
      </c>
      <c r="C11" s="166"/>
      <c r="D11" s="166"/>
      <c r="E11" s="166"/>
      <c r="F11" s="166"/>
      <c r="G11" s="115"/>
      <c r="H11" s="115"/>
      <c r="I11" s="116"/>
      <c r="J11" s="117"/>
      <c r="K11" s="118"/>
      <c r="L11" s="117"/>
      <c r="M11" s="119"/>
      <c r="N11" s="120"/>
      <c r="O11" s="167"/>
      <c r="P11" s="117"/>
      <c r="Q11" s="117"/>
      <c r="R11" s="121"/>
      <c r="S11" s="122"/>
      <c r="T11" s="122"/>
      <c r="U11" s="122"/>
      <c r="V11" s="115"/>
      <c r="W11" s="123"/>
      <c r="X11" s="122"/>
      <c r="Y11" s="124"/>
      <c r="Z11" s="125" t="str">
        <f t="shared" ref="Z11:Z27" si="11">IF(Y11&gt;1,W11-X11,"")</f>
        <v/>
      </c>
      <c r="AA11" s="126" t="str">
        <f t="shared" ref="AA11:AA27" si="12">IFERROR(+Z11/U11,"")</f>
        <v/>
      </c>
      <c r="AB11" s="127" t="str">
        <f t="shared" ref="AB11:AB27" si="13">IFERROR(SUM(Z11/Y11),"")</f>
        <v/>
      </c>
      <c r="AC11" s="128" t="str">
        <f t="shared" ref="AC11:AC27" si="14">IFERROR(Y11/I11,"")</f>
        <v/>
      </c>
      <c r="AD11" s="129" t="str">
        <f t="shared" ref="AD11:AD27" si="15">IFERROR(S11/Y11,"")</f>
        <v/>
      </c>
      <c r="AE11" s="130" t="str">
        <f>IF(Y11*N11&gt;0.01,Y11*N11,"")</f>
        <v/>
      </c>
      <c r="AF11" s="128" t="str">
        <f>IF(S11*N11&gt;0.01,(S11+T11)*N11,"")</f>
        <v/>
      </c>
      <c r="AG11" s="131" t="str">
        <f>IFERROR(AE11-AF11,AE11)</f>
        <v/>
      </c>
      <c r="AH11" s="134"/>
      <c r="AI11" s="132" t="str">
        <f t="shared" ref="AI11:AI27" si="16">+AE11</f>
        <v/>
      </c>
      <c r="AJ11" s="132" t="str">
        <f t="shared" ref="AJ11:AJ27" si="17">+AF11</f>
        <v/>
      </c>
      <c r="AK11" s="132" t="str">
        <f t="shared" ref="AK11:AK27" si="18">+AG11</f>
        <v/>
      </c>
      <c r="AL11" s="114" t="str">
        <f t="shared" si="8"/>
        <v/>
      </c>
      <c r="AM11" s="114" t="str">
        <f t="shared" si="9"/>
        <v/>
      </c>
      <c r="AN11" s="114" t="str">
        <f t="shared" si="10"/>
        <v/>
      </c>
      <c r="AO11" s="114" t="str">
        <f t="shared" si="10"/>
        <v/>
      </c>
      <c r="AP11" s="114" t="str">
        <f t="shared" si="10"/>
        <v/>
      </c>
      <c r="AQ11" s="114" t="str">
        <f t="shared" si="10"/>
        <v/>
      </c>
      <c r="AR11" s="114" t="str">
        <f t="shared" si="10"/>
        <v/>
      </c>
      <c r="AS11" s="134"/>
      <c r="AT11" s="134"/>
      <c r="AU11" s="134"/>
    </row>
    <row r="12" spans="2:47" s="19" customFormat="1" ht="33" customHeight="1">
      <c r="B12" s="86">
        <f t="shared" ref="B12:B27" si="19">+B11+1</f>
        <v>3</v>
      </c>
      <c r="C12" s="169"/>
      <c r="D12" s="169"/>
      <c r="E12" s="169"/>
      <c r="F12" s="169"/>
      <c r="G12" s="169"/>
      <c r="H12" s="115"/>
      <c r="I12" s="116"/>
      <c r="J12" s="117"/>
      <c r="K12" s="118"/>
      <c r="L12" s="117"/>
      <c r="M12" s="119"/>
      <c r="N12" s="120"/>
      <c r="O12" s="179"/>
      <c r="P12" s="117"/>
      <c r="Q12" s="117"/>
      <c r="R12" s="121"/>
      <c r="S12" s="122"/>
      <c r="T12" s="122"/>
      <c r="U12" s="122"/>
      <c r="V12" s="115"/>
      <c r="W12" s="123"/>
      <c r="X12" s="122"/>
      <c r="Y12" s="124"/>
      <c r="Z12" s="125" t="str">
        <f t="shared" si="11"/>
        <v/>
      </c>
      <c r="AA12" s="126" t="str">
        <f t="shared" si="12"/>
        <v/>
      </c>
      <c r="AB12" s="127" t="str">
        <f t="shared" si="13"/>
        <v/>
      </c>
      <c r="AC12" s="128" t="str">
        <f t="shared" si="14"/>
        <v/>
      </c>
      <c r="AD12" s="129" t="str">
        <f t="shared" si="15"/>
        <v/>
      </c>
      <c r="AE12" s="130" t="str">
        <f t="shared" ref="AE12:AE27" si="20">IF(Y12*N12&gt;0.01,Y12*N12,"")</f>
        <v/>
      </c>
      <c r="AF12" s="128" t="str">
        <f>IF(S12*N12&gt;0.01,(S12+T12)*N12,"")</f>
        <v/>
      </c>
      <c r="AG12" s="131" t="str">
        <f t="shared" ref="AG12:AG27" si="21">IFERROR(AE12-AF12,AE12)</f>
        <v/>
      </c>
      <c r="AH12" s="134"/>
      <c r="AI12" s="132" t="str">
        <f t="shared" si="16"/>
        <v/>
      </c>
      <c r="AJ12" s="132" t="str">
        <f t="shared" si="17"/>
        <v/>
      </c>
      <c r="AK12" s="132" t="str">
        <f t="shared" si="18"/>
        <v/>
      </c>
      <c r="AL12" s="114" t="str">
        <f t="shared" si="8"/>
        <v/>
      </c>
      <c r="AM12" s="114" t="str">
        <f t="shared" si="9"/>
        <v/>
      </c>
      <c r="AN12" s="114" t="str">
        <f t="shared" si="10"/>
        <v/>
      </c>
      <c r="AO12" s="114" t="str">
        <f t="shared" si="10"/>
        <v/>
      </c>
      <c r="AP12" s="114" t="str">
        <f t="shared" si="10"/>
        <v/>
      </c>
      <c r="AQ12" s="114" t="str">
        <f t="shared" si="10"/>
        <v/>
      </c>
      <c r="AR12" s="114" t="str">
        <f t="shared" si="10"/>
        <v/>
      </c>
      <c r="AS12" s="134"/>
      <c r="AT12" s="134"/>
      <c r="AU12" s="134"/>
    </row>
    <row r="13" spans="2:47" s="19" customFormat="1" ht="33" customHeight="1">
      <c r="B13" s="86">
        <f t="shared" si="19"/>
        <v>4</v>
      </c>
      <c r="C13" s="169"/>
      <c r="D13" s="115"/>
      <c r="E13" s="169"/>
      <c r="F13" s="169"/>
      <c r="G13" s="169"/>
      <c r="H13" s="115"/>
      <c r="I13" s="116"/>
      <c r="J13" s="117"/>
      <c r="K13" s="118"/>
      <c r="L13" s="117"/>
      <c r="M13" s="119"/>
      <c r="N13" s="120"/>
      <c r="O13" s="179"/>
      <c r="P13" s="117"/>
      <c r="Q13" s="117"/>
      <c r="R13" s="121"/>
      <c r="S13" s="122"/>
      <c r="T13" s="122"/>
      <c r="U13" s="122"/>
      <c r="V13" s="115"/>
      <c r="W13" s="123"/>
      <c r="X13" s="122"/>
      <c r="Y13" s="124"/>
      <c r="Z13" s="125" t="str">
        <f t="shared" si="11"/>
        <v/>
      </c>
      <c r="AA13" s="126" t="str">
        <f t="shared" si="12"/>
        <v/>
      </c>
      <c r="AB13" s="127" t="str">
        <f t="shared" si="13"/>
        <v/>
      </c>
      <c r="AC13" s="128" t="str">
        <f t="shared" si="14"/>
        <v/>
      </c>
      <c r="AD13" s="129" t="str">
        <f t="shared" si="15"/>
        <v/>
      </c>
      <c r="AE13" s="130" t="str">
        <f>IF(Y13*N13&gt;0.01,Y13*N13,"")</f>
        <v/>
      </c>
      <c r="AF13" s="128" t="str">
        <f t="shared" ref="AF13:AF27" si="22">IF(S13*N13&gt;0.01,S13*N13,"")</f>
        <v/>
      </c>
      <c r="AG13" s="131" t="str">
        <f t="shared" si="21"/>
        <v/>
      </c>
      <c r="AH13" s="134"/>
      <c r="AI13" s="132" t="str">
        <f t="shared" si="16"/>
        <v/>
      </c>
      <c r="AJ13" s="132" t="str">
        <f t="shared" si="17"/>
        <v/>
      </c>
      <c r="AK13" s="132" t="str">
        <f t="shared" si="18"/>
        <v/>
      </c>
      <c r="AL13" s="114" t="str">
        <f t="shared" si="8"/>
        <v/>
      </c>
      <c r="AM13" s="114" t="str">
        <f t="shared" si="9"/>
        <v/>
      </c>
      <c r="AN13" s="114" t="str">
        <f t="shared" si="10"/>
        <v/>
      </c>
      <c r="AO13" s="114" t="str">
        <f t="shared" si="10"/>
        <v/>
      </c>
      <c r="AP13" s="114" t="str">
        <f t="shared" si="10"/>
        <v/>
      </c>
      <c r="AQ13" s="114" t="str">
        <f t="shared" si="10"/>
        <v/>
      </c>
      <c r="AR13" s="114" t="str">
        <f t="shared" si="10"/>
        <v/>
      </c>
      <c r="AS13" s="134"/>
      <c r="AT13" s="134"/>
      <c r="AU13" s="134"/>
    </row>
    <row r="14" spans="2:47" s="19" customFormat="1" ht="33" customHeight="1">
      <c r="B14" s="86">
        <f t="shared" si="19"/>
        <v>5</v>
      </c>
      <c r="C14" s="115"/>
      <c r="D14" s="115"/>
      <c r="E14" s="115"/>
      <c r="F14" s="115"/>
      <c r="G14" s="115"/>
      <c r="H14" s="115"/>
      <c r="I14" s="116"/>
      <c r="J14" s="117"/>
      <c r="K14" s="118"/>
      <c r="L14" s="117"/>
      <c r="M14" s="119"/>
      <c r="N14" s="120"/>
      <c r="O14" s="117"/>
      <c r="P14" s="117"/>
      <c r="Q14" s="117"/>
      <c r="R14" s="121"/>
      <c r="S14" s="122"/>
      <c r="T14" s="122"/>
      <c r="U14" s="122"/>
      <c r="V14" s="115"/>
      <c r="W14" s="123"/>
      <c r="X14" s="122"/>
      <c r="Y14" s="124"/>
      <c r="Z14" s="125" t="str">
        <f t="shared" si="11"/>
        <v/>
      </c>
      <c r="AA14" s="126" t="str">
        <f t="shared" si="12"/>
        <v/>
      </c>
      <c r="AB14" s="127" t="str">
        <f t="shared" si="13"/>
        <v/>
      </c>
      <c r="AC14" s="128" t="str">
        <f t="shared" si="14"/>
        <v/>
      </c>
      <c r="AD14" s="129" t="str">
        <f t="shared" si="15"/>
        <v/>
      </c>
      <c r="AE14" s="130" t="str">
        <f t="shared" si="20"/>
        <v/>
      </c>
      <c r="AF14" s="128" t="str">
        <f t="shared" si="22"/>
        <v/>
      </c>
      <c r="AG14" s="131" t="str">
        <f t="shared" si="21"/>
        <v/>
      </c>
      <c r="AH14" s="134"/>
      <c r="AI14" s="132" t="str">
        <f t="shared" ref="AI14:AI18" si="23">+AE14</f>
        <v/>
      </c>
      <c r="AJ14" s="132" t="str">
        <f t="shared" ref="AJ14:AJ18" si="24">+AF14</f>
        <v/>
      </c>
      <c r="AK14" s="132" t="str">
        <f t="shared" ref="AK14:AK18" si="25">+AG14</f>
        <v/>
      </c>
      <c r="AL14" s="114" t="str">
        <f t="shared" si="8"/>
        <v/>
      </c>
      <c r="AM14" s="114" t="str">
        <f t="shared" si="9"/>
        <v/>
      </c>
      <c r="AN14" s="114" t="str">
        <f t="shared" si="10"/>
        <v/>
      </c>
      <c r="AO14" s="114" t="str">
        <f t="shared" si="10"/>
        <v/>
      </c>
      <c r="AP14" s="114" t="str">
        <f t="shared" si="10"/>
        <v/>
      </c>
      <c r="AQ14" s="114" t="str">
        <f t="shared" si="10"/>
        <v/>
      </c>
      <c r="AR14" s="114" t="str">
        <f t="shared" si="10"/>
        <v/>
      </c>
      <c r="AS14" s="134"/>
      <c r="AT14" s="134"/>
      <c r="AU14" s="134"/>
    </row>
    <row r="15" spans="2:47" s="19" customFormat="1" ht="33" customHeight="1">
      <c r="B15" s="86">
        <f t="shared" si="19"/>
        <v>6</v>
      </c>
      <c r="C15" s="115"/>
      <c r="D15" s="115"/>
      <c r="E15" s="115"/>
      <c r="F15" s="115"/>
      <c r="G15" s="115"/>
      <c r="H15" s="115"/>
      <c r="I15" s="116"/>
      <c r="J15" s="117"/>
      <c r="K15" s="118"/>
      <c r="L15" s="117"/>
      <c r="M15" s="119"/>
      <c r="N15" s="120"/>
      <c r="O15" s="117"/>
      <c r="P15" s="117"/>
      <c r="Q15" s="117"/>
      <c r="R15" s="121"/>
      <c r="S15" s="122"/>
      <c r="T15" s="122"/>
      <c r="U15" s="122"/>
      <c r="V15" s="115"/>
      <c r="W15" s="123"/>
      <c r="X15" s="122"/>
      <c r="Y15" s="124"/>
      <c r="Z15" s="125" t="str">
        <f t="shared" si="11"/>
        <v/>
      </c>
      <c r="AA15" s="126" t="str">
        <f t="shared" si="12"/>
        <v/>
      </c>
      <c r="AB15" s="127" t="str">
        <f t="shared" si="13"/>
        <v/>
      </c>
      <c r="AC15" s="128" t="str">
        <f t="shared" si="14"/>
        <v/>
      </c>
      <c r="AD15" s="129" t="str">
        <f t="shared" si="15"/>
        <v/>
      </c>
      <c r="AE15" s="130" t="str">
        <f t="shared" si="20"/>
        <v/>
      </c>
      <c r="AF15" s="128" t="str">
        <f t="shared" si="22"/>
        <v/>
      </c>
      <c r="AG15" s="131" t="str">
        <f t="shared" si="21"/>
        <v/>
      </c>
      <c r="AH15" s="134"/>
      <c r="AI15" s="132" t="str">
        <f t="shared" si="23"/>
        <v/>
      </c>
      <c r="AJ15" s="132" t="str">
        <f t="shared" si="24"/>
        <v/>
      </c>
      <c r="AK15" s="132" t="str">
        <f t="shared" si="25"/>
        <v/>
      </c>
      <c r="AL15" s="114" t="str">
        <f t="shared" si="8"/>
        <v/>
      </c>
      <c r="AM15" s="114" t="str">
        <f t="shared" si="9"/>
        <v/>
      </c>
      <c r="AN15" s="114" t="str">
        <f t="shared" si="10"/>
        <v/>
      </c>
      <c r="AO15" s="114" t="str">
        <f t="shared" si="10"/>
        <v/>
      </c>
      <c r="AP15" s="114" t="str">
        <f t="shared" si="10"/>
        <v/>
      </c>
      <c r="AQ15" s="114" t="str">
        <f t="shared" si="10"/>
        <v/>
      </c>
      <c r="AR15" s="114" t="str">
        <f t="shared" si="10"/>
        <v/>
      </c>
      <c r="AS15" s="134"/>
      <c r="AT15" s="134"/>
      <c r="AU15" s="134"/>
    </row>
    <row r="16" spans="2:47" s="19" customFormat="1" ht="33" customHeight="1">
      <c r="B16" s="86">
        <f t="shared" si="19"/>
        <v>7</v>
      </c>
      <c r="C16" s="115"/>
      <c r="D16" s="115"/>
      <c r="E16" s="115"/>
      <c r="F16" s="115"/>
      <c r="G16" s="115"/>
      <c r="H16" s="115"/>
      <c r="I16" s="116"/>
      <c r="J16" s="117"/>
      <c r="K16" s="118"/>
      <c r="L16" s="117"/>
      <c r="M16" s="119"/>
      <c r="N16" s="120"/>
      <c r="O16" s="117"/>
      <c r="P16" s="117"/>
      <c r="Q16" s="117"/>
      <c r="R16" s="121"/>
      <c r="S16" s="122"/>
      <c r="T16" s="122"/>
      <c r="U16" s="122"/>
      <c r="V16" s="115"/>
      <c r="W16" s="123"/>
      <c r="X16" s="122"/>
      <c r="Y16" s="124"/>
      <c r="Z16" s="125" t="str">
        <f t="shared" si="11"/>
        <v/>
      </c>
      <c r="AA16" s="126" t="str">
        <f t="shared" si="12"/>
        <v/>
      </c>
      <c r="AB16" s="127" t="str">
        <f t="shared" si="13"/>
        <v/>
      </c>
      <c r="AC16" s="128" t="str">
        <f t="shared" si="14"/>
        <v/>
      </c>
      <c r="AD16" s="129" t="str">
        <f t="shared" si="15"/>
        <v/>
      </c>
      <c r="AE16" s="130" t="str">
        <f t="shared" si="20"/>
        <v/>
      </c>
      <c r="AF16" s="128" t="str">
        <f t="shared" si="22"/>
        <v/>
      </c>
      <c r="AG16" s="131" t="str">
        <f t="shared" si="21"/>
        <v/>
      </c>
      <c r="AH16" s="134"/>
      <c r="AI16" s="132" t="str">
        <f t="shared" si="23"/>
        <v/>
      </c>
      <c r="AJ16" s="132" t="str">
        <f t="shared" si="24"/>
        <v/>
      </c>
      <c r="AK16" s="132" t="str">
        <f t="shared" si="25"/>
        <v/>
      </c>
      <c r="AL16" s="114" t="str">
        <f t="shared" si="8"/>
        <v/>
      </c>
      <c r="AM16" s="114" t="str">
        <f t="shared" si="9"/>
        <v/>
      </c>
      <c r="AN16" s="114" t="str">
        <f t="shared" si="10"/>
        <v/>
      </c>
      <c r="AO16" s="114" t="str">
        <f t="shared" si="10"/>
        <v/>
      </c>
      <c r="AP16" s="114" t="str">
        <f t="shared" si="10"/>
        <v/>
      </c>
      <c r="AQ16" s="114" t="str">
        <f t="shared" si="10"/>
        <v/>
      </c>
      <c r="AR16" s="114" t="str">
        <f t="shared" si="10"/>
        <v/>
      </c>
      <c r="AS16" s="134"/>
      <c r="AT16" s="134"/>
      <c r="AU16" s="134"/>
    </row>
    <row r="17" spans="2:47" s="19" customFormat="1" ht="33" customHeight="1">
      <c r="B17" s="86">
        <f t="shared" si="19"/>
        <v>8</v>
      </c>
      <c r="C17" s="115"/>
      <c r="D17" s="115"/>
      <c r="E17" s="115"/>
      <c r="F17" s="115"/>
      <c r="G17" s="115"/>
      <c r="H17" s="115"/>
      <c r="I17" s="116"/>
      <c r="J17" s="117"/>
      <c r="K17" s="118"/>
      <c r="L17" s="117"/>
      <c r="M17" s="119"/>
      <c r="N17" s="120"/>
      <c r="O17" s="117"/>
      <c r="P17" s="117"/>
      <c r="Q17" s="117"/>
      <c r="R17" s="121"/>
      <c r="S17" s="122"/>
      <c r="T17" s="122"/>
      <c r="U17" s="122"/>
      <c r="V17" s="115"/>
      <c r="W17" s="123"/>
      <c r="X17" s="122"/>
      <c r="Y17" s="124"/>
      <c r="Z17" s="125" t="str">
        <f t="shared" si="11"/>
        <v/>
      </c>
      <c r="AA17" s="126" t="str">
        <f t="shared" si="12"/>
        <v/>
      </c>
      <c r="AB17" s="127" t="str">
        <f t="shared" si="13"/>
        <v/>
      </c>
      <c r="AC17" s="128" t="str">
        <f t="shared" si="14"/>
        <v/>
      </c>
      <c r="AD17" s="129" t="str">
        <f t="shared" si="15"/>
        <v/>
      </c>
      <c r="AE17" s="130" t="str">
        <f t="shared" si="20"/>
        <v/>
      </c>
      <c r="AF17" s="128" t="str">
        <f t="shared" si="22"/>
        <v/>
      </c>
      <c r="AG17" s="131" t="str">
        <f t="shared" si="21"/>
        <v/>
      </c>
      <c r="AH17" s="134"/>
      <c r="AI17" s="132" t="str">
        <f t="shared" si="23"/>
        <v/>
      </c>
      <c r="AJ17" s="132" t="str">
        <f t="shared" si="24"/>
        <v/>
      </c>
      <c r="AK17" s="132" t="str">
        <f t="shared" si="25"/>
        <v/>
      </c>
      <c r="AL17" s="114" t="str">
        <f t="shared" si="8"/>
        <v/>
      </c>
      <c r="AM17" s="114" t="str">
        <f t="shared" si="9"/>
        <v/>
      </c>
      <c r="AN17" s="114" t="str">
        <f t="shared" si="10"/>
        <v/>
      </c>
      <c r="AO17" s="114" t="str">
        <f t="shared" si="10"/>
        <v/>
      </c>
      <c r="AP17" s="114" t="str">
        <f t="shared" si="10"/>
        <v/>
      </c>
      <c r="AQ17" s="114" t="str">
        <f t="shared" si="10"/>
        <v/>
      </c>
      <c r="AR17" s="114" t="str">
        <f t="shared" si="10"/>
        <v/>
      </c>
      <c r="AS17" s="134"/>
      <c r="AT17" s="134"/>
      <c r="AU17" s="134"/>
    </row>
    <row r="18" spans="2:47" s="19" customFormat="1" ht="33" customHeight="1">
      <c r="B18" s="86">
        <f t="shared" si="19"/>
        <v>9</v>
      </c>
      <c r="C18" s="115"/>
      <c r="D18" s="115"/>
      <c r="E18" s="115"/>
      <c r="F18" s="115"/>
      <c r="G18" s="115"/>
      <c r="H18" s="115"/>
      <c r="I18" s="116"/>
      <c r="J18" s="117"/>
      <c r="K18" s="118"/>
      <c r="L18" s="117"/>
      <c r="M18" s="119"/>
      <c r="N18" s="120"/>
      <c r="O18" s="117"/>
      <c r="P18" s="117"/>
      <c r="Q18" s="117"/>
      <c r="R18" s="121"/>
      <c r="S18" s="122"/>
      <c r="T18" s="122"/>
      <c r="U18" s="122"/>
      <c r="V18" s="115"/>
      <c r="W18" s="123"/>
      <c r="X18" s="122"/>
      <c r="Y18" s="124"/>
      <c r="Z18" s="125" t="str">
        <f t="shared" si="11"/>
        <v/>
      </c>
      <c r="AA18" s="126" t="str">
        <f t="shared" si="12"/>
        <v/>
      </c>
      <c r="AB18" s="127" t="str">
        <f t="shared" si="13"/>
        <v/>
      </c>
      <c r="AC18" s="128" t="str">
        <f t="shared" si="14"/>
        <v/>
      </c>
      <c r="AD18" s="129" t="str">
        <f t="shared" si="15"/>
        <v/>
      </c>
      <c r="AE18" s="130" t="str">
        <f t="shared" si="20"/>
        <v/>
      </c>
      <c r="AF18" s="128" t="str">
        <f t="shared" si="22"/>
        <v/>
      </c>
      <c r="AG18" s="131" t="str">
        <f t="shared" si="21"/>
        <v/>
      </c>
      <c r="AH18" s="134"/>
      <c r="AI18" s="132" t="str">
        <f t="shared" si="23"/>
        <v/>
      </c>
      <c r="AJ18" s="132" t="str">
        <f t="shared" si="24"/>
        <v/>
      </c>
      <c r="AK18" s="132" t="str">
        <f t="shared" si="25"/>
        <v/>
      </c>
      <c r="AL18" s="114" t="str">
        <f t="shared" si="8"/>
        <v/>
      </c>
      <c r="AM18" s="114" t="str">
        <f t="shared" si="9"/>
        <v/>
      </c>
      <c r="AN18" s="114" t="str">
        <f t="shared" ref="AN18:AR27" si="26">IF(YEAR($R18)=AN$8,$AF18,"")</f>
        <v/>
      </c>
      <c r="AO18" s="114" t="str">
        <f t="shared" si="26"/>
        <v/>
      </c>
      <c r="AP18" s="114" t="str">
        <f t="shared" si="26"/>
        <v/>
      </c>
      <c r="AQ18" s="114" t="str">
        <f t="shared" si="26"/>
        <v/>
      </c>
      <c r="AR18" s="114" t="str">
        <f t="shared" si="26"/>
        <v/>
      </c>
      <c r="AS18" s="134"/>
      <c r="AT18" s="134"/>
      <c r="AU18" s="134"/>
    </row>
    <row r="19" spans="2:47" s="19" customFormat="1" ht="33" customHeight="1">
      <c r="B19" s="86">
        <f t="shared" si="19"/>
        <v>10</v>
      </c>
      <c r="C19" s="115"/>
      <c r="D19" s="115"/>
      <c r="E19" s="115"/>
      <c r="F19" s="115"/>
      <c r="G19" s="115"/>
      <c r="H19" s="115"/>
      <c r="I19" s="116"/>
      <c r="J19" s="117"/>
      <c r="K19" s="118"/>
      <c r="L19" s="117"/>
      <c r="M19" s="119"/>
      <c r="N19" s="120"/>
      <c r="O19" s="117"/>
      <c r="P19" s="117"/>
      <c r="Q19" s="117"/>
      <c r="R19" s="121"/>
      <c r="S19" s="122"/>
      <c r="T19" s="122"/>
      <c r="U19" s="122"/>
      <c r="V19" s="115"/>
      <c r="W19" s="123"/>
      <c r="X19" s="122"/>
      <c r="Y19" s="124"/>
      <c r="Z19" s="125" t="str">
        <f t="shared" si="11"/>
        <v/>
      </c>
      <c r="AA19" s="126" t="str">
        <f t="shared" si="12"/>
        <v/>
      </c>
      <c r="AB19" s="127" t="str">
        <f t="shared" si="13"/>
        <v/>
      </c>
      <c r="AC19" s="128" t="str">
        <f t="shared" si="14"/>
        <v/>
      </c>
      <c r="AD19" s="129" t="str">
        <f t="shared" si="15"/>
        <v/>
      </c>
      <c r="AE19" s="130" t="str">
        <f t="shared" si="20"/>
        <v/>
      </c>
      <c r="AF19" s="128" t="str">
        <f t="shared" si="22"/>
        <v/>
      </c>
      <c r="AG19" s="131" t="str">
        <f t="shared" si="21"/>
        <v/>
      </c>
      <c r="AH19" s="134"/>
      <c r="AI19" s="132" t="str">
        <f t="shared" si="16"/>
        <v/>
      </c>
      <c r="AJ19" s="132" t="str">
        <f t="shared" si="17"/>
        <v/>
      </c>
      <c r="AK19" s="132" t="str">
        <f t="shared" si="18"/>
        <v/>
      </c>
      <c r="AL19" s="114" t="str">
        <f t="shared" si="8"/>
        <v/>
      </c>
      <c r="AM19" s="114" t="str">
        <f t="shared" si="9"/>
        <v/>
      </c>
      <c r="AN19" s="114" t="str">
        <f t="shared" si="26"/>
        <v/>
      </c>
      <c r="AO19" s="114" t="str">
        <f t="shared" si="26"/>
        <v/>
      </c>
      <c r="AP19" s="114" t="str">
        <f t="shared" si="26"/>
        <v/>
      </c>
      <c r="AQ19" s="114" t="str">
        <f t="shared" si="26"/>
        <v/>
      </c>
      <c r="AR19" s="114" t="str">
        <f t="shared" si="26"/>
        <v/>
      </c>
      <c r="AS19" s="134"/>
      <c r="AT19" s="134"/>
      <c r="AU19" s="134"/>
    </row>
    <row r="20" spans="2:47" s="19" customFormat="1" ht="33" customHeight="1">
      <c r="B20" s="86">
        <f t="shared" si="19"/>
        <v>11</v>
      </c>
      <c r="C20" s="115"/>
      <c r="D20" s="115"/>
      <c r="E20" s="115"/>
      <c r="F20" s="115"/>
      <c r="G20" s="115"/>
      <c r="H20" s="115"/>
      <c r="I20" s="116"/>
      <c r="J20" s="117"/>
      <c r="K20" s="118"/>
      <c r="L20" s="117"/>
      <c r="M20" s="119"/>
      <c r="N20" s="120"/>
      <c r="O20" s="117"/>
      <c r="P20" s="117"/>
      <c r="Q20" s="117"/>
      <c r="R20" s="121"/>
      <c r="S20" s="122"/>
      <c r="T20" s="122"/>
      <c r="U20" s="122"/>
      <c r="V20" s="115"/>
      <c r="W20" s="123"/>
      <c r="X20" s="122"/>
      <c r="Y20" s="124"/>
      <c r="Z20" s="125" t="str">
        <f t="shared" si="11"/>
        <v/>
      </c>
      <c r="AA20" s="126" t="str">
        <f t="shared" si="12"/>
        <v/>
      </c>
      <c r="AB20" s="127" t="str">
        <f t="shared" si="13"/>
        <v/>
      </c>
      <c r="AC20" s="128" t="str">
        <f t="shared" si="14"/>
        <v/>
      </c>
      <c r="AD20" s="129" t="str">
        <f t="shared" si="15"/>
        <v/>
      </c>
      <c r="AE20" s="130" t="str">
        <f t="shared" si="20"/>
        <v/>
      </c>
      <c r="AF20" s="128" t="str">
        <f t="shared" si="22"/>
        <v/>
      </c>
      <c r="AG20" s="131" t="str">
        <f t="shared" si="21"/>
        <v/>
      </c>
      <c r="AH20" s="134"/>
      <c r="AI20" s="132" t="str">
        <f t="shared" si="16"/>
        <v/>
      </c>
      <c r="AJ20" s="132" t="str">
        <f t="shared" si="17"/>
        <v/>
      </c>
      <c r="AK20" s="132" t="str">
        <f t="shared" si="18"/>
        <v/>
      </c>
      <c r="AL20" s="114" t="str">
        <f t="shared" si="8"/>
        <v/>
      </c>
      <c r="AM20" s="114" t="str">
        <f t="shared" si="9"/>
        <v/>
      </c>
      <c r="AN20" s="114" t="str">
        <f t="shared" si="26"/>
        <v/>
      </c>
      <c r="AO20" s="114" t="str">
        <f t="shared" si="26"/>
        <v/>
      </c>
      <c r="AP20" s="114" t="str">
        <f t="shared" si="26"/>
        <v/>
      </c>
      <c r="AQ20" s="114" t="str">
        <f t="shared" si="26"/>
        <v/>
      </c>
      <c r="AR20" s="114" t="str">
        <f t="shared" si="26"/>
        <v/>
      </c>
      <c r="AS20" s="134"/>
      <c r="AT20" s="134"/>
      <c r="AU20" s="134"/>
    </row>
    <row r="21" spans="2:47" s="19" customFormat="1" ht="33" customHeight="1">
      <c r="B21" s="86">
        <f t="shared" si="19"/>
        <v>12</v>
      </c>
      <c r="C21" s="115"/>
      <c r="D21" s="115"/>
      <c r="E21" s="115"/>
      <c r="F21" s="115"/>
      <c r="G21" s="115"/>
      <c r="H21" s="115"/>
      <c r="I21" s="116"/>
      <c r="J21" s="117"/>
      <c r="K21" s="118"/>
      <c r="L21" s="117"/>
      <c r="M21" s="119"/>
      <c r="N21" s="120"/>
      <c r="O21" s="117"/>
      <c r="P21" s="117"/>
      <c r="Q21" s="117"/>
      <c r="R21" s="121"/>
      <c r="S21" s="122"/>
      <c r="T21" s="122"/>
      <c r="U21" s="122"/>
      <c r="V21" s="115"/>
      <c r="W21" s="123"/>
      <c r="X21" s="122"/>
      <c r="Y21" s="124"/>
      <c r="Z21" s="125" t="str">
        <f t="shared" ref="Z21" si="27">IF(Y21&gt;1,W21-X21,"")</f>
        <v/>
      </c>
      <c r="AA21" s="126" t="str">
        <f t="shared" ref="AA21" si="28">IFERROR(+Z21/U21,"")</f>
        <v/>
      </c>
      <c r="AB21" s="127" t="str">
        <f t="shared" ref="AB21" si="29">IFERROR(SUM(Z21/Y21),"")</f>
        <v/>
      </c>
      <c r="AC21" s="128" t="str">
        <f t="shared" ref="AC21" si="30">IFERROR(Y21/I21,"")</f>
        <v/>
      </c>
      <c r="AD21" s="129" t="str">
        <f t="shared" ref="AD21" si="31">IFERROR(S21/Y21,"")</f>
        <v/>
      </c>
      <c r="AE21" s="130" t="str">
        <f t="shared" ref="AE21" si="32">IF(Y21*N21&gt;0.01,Y21*N21,"")</f>
        <v/>
      </c>
      <c r="AF21" s="128" t="str">
        <f t="shared" ref="AF21" si="33">IF(S21*N21&gt;0.01,S21*N21,"")</f>
        <v/>
      </c>
      <c r="AG21" s="131" t="str">
        <f t="shared" ref="AG21" si="34">IFERROR(AE21-AF21,AE21)</f>
        <v/>
      </c>
      <c r="AH21" s="134"/>
      <c r="AI21" s="132"/>
      <c r="AJ21" s="132"/>
      <c r="AK21" s="132"/>
      <c r="AL21" s="114"/>
      <c r="AM21" s="114"/>
      <c r="AN21" s="114"/>
      <c r="AO21" s="114"/>
      <c r="AP21" s="114"/>
      <c r="AQ21" s="114"/>
      <c r="AR21" s="114"/>
      <c r="AS21" s="134"/>
      <c r="AT21" s="134"/>
      <c r="AU21" s="134"/>
    </row>
    <row r="22" spans="2:47" s="19" customFormat="1" ht="33" customHeight="1">
      <c r="B22" s="86">
        <f t="shared" si="19"/>
        <v>13</v>
      </c>
      <c r="C22" s="115"/>
      <c r="D22" s="115"/>
      <c r="E22" s="115"/>
      <c r="F22" s="115"/>
      <c r="G22" s="115"/>
      <c r="H22" s="115"/>
      <c r="I22" s="116"/>
      <c r="J22" s="117"/>
      <c r="K22" s="118"/>
      <c r="L22" s="117"/>
      <c r="M22" s="119"/>
      <c r="N22" s="120"/>
      <c r="O22" s="117"/>
      <c r="P22" s="117"/>
      <c r="Q22" s="117"/>
      <c r="R22" s="121"/>
      <c r="S22" s="122"/>
      <c r="T22" s="122"/>
      <c r="U22" s="122"/>
      <c r="V22" s="115"/>
      <c r="W22" s="123"/>
      <c r="X22" s="122"/>
      <c r="Y22" s="124"/>
      <c r="Z22" s="125" t="str">
        <f t="shared" si="11"/>
        <v/>
      </c>
      <c r="AA22" s="126" t="str">
        <f t="shared" si="12"/>
        <v/>
      </c>
      <c r="AB22" s="127" t="str">
        <f t="shared" si="13"/>
        <v/>
      </c>
      <c r="AC22" s="128" t="str">
        <f t="shared" si="14"/>
        <v/>
      </c>
      <c r="AD22" s="129" t="str">
        <f t="shared" si="15"/>
        <v/>
      </c>
      <c r="AE22" s="130" t="str">
        <f t="shared" si="20"/>
        <v/>
      </c>
      <c r="AF22" s="128" t="str">
        <f t="shared" si="22"/>
        <v/>
      </c>
      <c r="AG22" s="131" t="str">
        <f t="shared" si="21"/>
        <v/>
      </c>
      <c r="AH22" s="134"/>
      <c r="AI22" s="132" t="str">
        <f t="shared" si="16"/>
        <v/>
      </c>
      <c r="AJ22" s="132" t="str">
        <f t="shared" si="17"/>
        <v/>
      </c>
      <c r="AK22" s="132" t="str">
        <f t="shared" si="18"/>
        <v/>
      </c>
      <c r="AL22" s="114" t="str">
        <f t="shared" ref="AL22:AL27" si="35">IF(OR($H22=$H$57,$H22=$H$58),I22,"")</f>
        <v/>
      </c>
      <c r="AM22" s="114" t="str">
        <f t="shared" ref="AM22:AM27" si="36">IF(OR($H22=$H$57,$H22=$H$58),K22,"")</f>
        <v/>
      </c>
      <c r="AN22" s="114" t="str">
        <f t="shared" si="26"/>
        <v/>
      </c>
      <c r="AO22" s="114" t="str">
        <f t="shared" si="26"/>
        <v/>
      </c>
      <c r="AP22" s="114" t="str">
        <f t="shared" si="26"/>
        <v/>
      </c>
      <c r="AQ22" s="114" t="str">
        <f t="shared" si="26"/>
        <v/>
      </c>
      <c r="AR22" s="114" t="str">
        <f t="shared" si="26"/>
        <v/>
      </c>
      <c r="AS22" s="134"/>
      <c r="AT22" s="134"/>
      <c r="AU22" s="134"/>
    </row>
    <row r="23" spans="2:47" s="19" customFormat="1" ht="33" customHeight="1">
      <c r="B23" s="86">
        <f t="shared" si="19"/>
        <v>14</v>
      </c>
      <c r="C23" s="115"/>
      <c r="D23" s="115"/>
      <c r="E23" s="115"/>
      <c r="F23" s="115"/>
      <c r="G23" s="115"/>
      <c r="H23" s="115"/>
      <c r="I23" s="116"/>
      <c r="J23" s="117"/>
      <c r="K23" s="118"/>
      <c r="L23" s="117"/>
      <c r="M23" s="119"/>
      <c r="N23" s="120"/>
      <c r="O23" s="117"/>
      <c r="P23" s="117"/>
      <c r="Q23" s="117"/>
      <c r="R23" s="121"/>
      <c r="S23" s="122"/>
      <c r="T23" s="122"/>
      <c r="U23" s="122"/>
      <c r="V23" s="115"/>
      <c r="W23" s="123"/>
      <c r="X23" s="122"/>
      <c r="Y23" s="124"/>
      <c r="Z23" s="125" t="str">
        <f t="shared" si="11"/>
        <v/>
      </c>
      <c r="AA23" s="126" t="str">
        <f t="shared" si="12"/>
        <v/>
      </c>
      <c r="AB23" s="127" t="str">
        <f t="shared" si="13"/>
        <v/>
      </c>
      <c r="AC23" s="128" t="str">
        <f t="shared" si="14"/>
        <v/>
      </c>
      <c r="AD23" s="129" t="str">
        <f t="shared" si="15"/>
        <v/>
      </c>
      <c r="AE23" s="130" t="str">
        <f t="shared" si="20"/>
        <v/>
      </c>
      <c r="AF23" s="128" t="str">
        <f t="shared" si="22"/>
        <v/>
      </c>
      <c r="AG23" s="131" t="str">
        <f t="shared" si="21"/>
        <v/>
      </c>
      <c r="AH23" s="134"/>
      <c r="AI23" s="132" t="str">
        <f t="shared" si="16"/>
        <v/>
      </c>
      <c r="AJ23" s="132" t="str">
        <f t="shared" si="17"/>
        <v/>
      </c>
      <c r="AK23" s="132" t="str">
        <f t="shared" si="18"/>
        <v/>
      </c>
      <c r="AL23" s="114" t="str">
        <f t="shared" si="35"/>
        <v/>
      </c>
      <c r="AM23" s="114" t="str">
        <f t="shared" si="36"/>
        <v/>
      </c>
      <c r="AN23" s="114" t="str">
        <f t="shared" si="26"/>
        <v/>
      </c>
      <c r="AO23" s="114" t="str">
        <f t="shared" si="26"/>
        <v/>
      </c>
      <c r="AP23" s="114" t="str">
        <f t="shared" si="26"/>
        <v/>
      </c>
      <c r="AQ23" s="114" t="str">
        <f t="shared" si="26"/>
        <v/>
      </c>
      <c r="AR23" s="114" t="str">
        <f t="shared" si="26"/>
        <v/>
      </c>
      <c r="AS23" s="134"/>
      <c r="AT23" s="134"/>
      <c r="AU23" s="134"/>
    </row>
    <row r="24" spans="2:47" s="19" customFormat="1" ht="33" customHeight="1">
      <c r="B24" s="86">
        <f t="shared" si="19"/>
        <v>15</v>
      </c>
      <c r="C24" s="115"/>
      <c r="D24" s="115"/>
      <c r="E24" s="115"/>
      <c r="F24" s="115"/>
      <c r="G24" s="115"/>
      <c r="H24" s="115"/>
      <c r="I24" s="116"/>
      <c r="J24" s="117"/>
      <c r="K24" s="118"/>
      <c r="L24" s="117"/>
      <c r="M24" s="119"/>
      <c r="N24" s="120"/>
      <c r="O24" s="117"/>
      <c r="P24" s="117"/>
      <c r="Q24" s="117"/>
      <c r="R24" s="121"/>
      <c r="S24" s="122"/>
      <c r="T24" s="122"/>
      <c r="U24" s="122"/>
      <c r="V24" s="115"/>
      <c r="W24" s="123"/>
      <c r="X24" s="122"/>
      <c r="Y24" s="124"/>
      <c r="Z24" s="125" t="str">
        <f t="shared" si="11"/>
        <v/>
      </c>
      <c r="AA24" s="126" t="str">
        <f t="shared" si="12"/>
        <v/>
      </c>
      <c r="AB24" s="127" t="str">
        <f t="shared" si="13"/>
        <v/>
      </c>
      <c r="AC24" s="128" t="str">
        <f t="shared" si="14"/>
        <v/>
      </c>
      <c r="AD24" s="129" t="str">
        <f t="shared" si="15"/>
        <v/>
      </c>
      <c r="AE24" s="130" t="str">
        <f t="shared" si="20"/>
        <v/>
      </c>
      <c r="AF24" s="128" t="str">
        <f t="shared" si="22"/>
        <v/>
      </c>
      <c r="AG24" s="131" t="str">
        <f t="shared" si="21"/>
        <v/>
      </c>
      <c r="AH24" s="134"/>
      <c r="AI24" s="132" t="str">
        <f t="shared" si="16"/>
        <v/>
      </c>
      <c r="AJ24" s="132" t="str">
        <f t="shared" si="17"/>
        <v/>
      </c>
      <c r="AK24" s="132" t="str">
        <f t="shared" si="18"/>
        <v/>
      </c>
      <c r="AL24" s="114" t="str">
        <f t="shared" si="35"/>
        <v/>
      </c>
      <c r="AM24" s="114" t="str">
        <f t="shared" si="36"/>
        <v/>
      </c>
      <c r="AN24" s="114" t="str">
        <f t="shared" si="26"/>
        <v/>
      </c>
      <c r="AO24" s="114" t="str">
        <f t="shared" si="26"/>
        <v/>
      </c>
      <c r="AP24" s="114" t="str">
        <f t="shared" si="26"/>
        <v/>
      </c>
      <c r="AQ24" s="114" t="str">
        <f t="shared" si="26"/>
        <v/>
      </c>
      <c r="AR24" s="114" t="str">
        <f t="shared" si="26"/>
        <v/>
      </c>
      <c r="AS24" s="134"/>
      <c r="AT24" s="134"/>
      <c r="AU24" s="134"/>
    </row>
    <row r="25" spans="2:47" s="19" customFormat="1" ht="33" customHeight="1">
      <c r="B25" s="86">
        <f t="shared" si="19"/>
        <v>16</v>
      </c>
      <c r="C25" s="115"/>
      <c r="D25" s="115"/>
      <c r="E25" s="115"/>
      <c r="F25" s="115"/>
      <c r="G25" s="115"/>
      <c r="H25" s="115"/>
      <c r="I25" s="116"/>
      <c r="J25" s="117"/>
      <c r="K25" s="118"/>
      <c r="L25" s="117"/>
      <c r="M25" s="119"/>
      <c r="N25" s="120"/>
      <c r="O25" s="117"/>
      <c r="P25" s="117"/>
      <c r="Q25" s="117"/>
      <c r="R25" s="121"/>
      <c r="S25" s="122"/>
      <c r="T25" s="122"/>
      <c r="U25" s="122"/>
      <c r="V25" s="115"/>
      <c r="W25" s="123"/>
      <c r="X25" s="122"/>
      <c r="Y25" s="124"/>
      <c r="Z25" s="125" t="str">
        <f t="shared" si="11"/>
        <v/>
      </c>
      <c r="AA25" s="126" t="str">
        <f t="shared" si="12"/>
        <v/>
      </c>
      <c r="AB25" s="127" t="str">
        <f t="shared" si="13"/>
        <v/>
      </c>
      <c r="AC25" s="128" t="str">
        <f t="shared" si="14"/>
        <v/>
      </c>
      <c r="AD25" s="129" t="str">
        <f t="shared" si="15"/>
        <v/>
      </c>
      <c r="AE25" s="130" t="str">
        <f t="shared" si="20"/>
        <v/>
      </c>
      <c r="AF25" s="128" t="str">
        <f t="shared" si="22"/>
        <v/>
      </c>
      <c r="AG25" s="131" t="str">
        <f t="shared" si="21"/>
        <v/>
      </c>
      <c r="AH25" s="134"/>
      <c r="AI25" s="132" t="str">
        <f t="shared" si="16"/>
        <v/>
      </c>
      <c r="AJ25" s="132" t="str">
        <f t="shared" si="17"/>
        <v/>
      </c>
      <c r="AK25" s="132" t="str">
        <f t="shared" si="18"/>
        <v/>
      </c>
      <c r="AL25" s="114" t="str">
        <f t="shared" si="35"/>
        <v/>
      </c>
      <c r="AM25" s="114" t="str">
        <f t="shared" si="36"/>
        <v/>
      </c>
      <c r="AN25" s="114" t="str">
        <f t="shared" si="26"/>
        <v/>
      </c>
      <c r="AO25" s="114" t="str">
        <f t="shared" si="26"/>
        <v/>
      </c>
      <c r="AP25" s="114" t="str">
        <f t="shared" si="26"/>
        <v/>
      </c>
      <c r="AQ25" s="114" t="str">
        <f t="shared" si="26"/>
        <v/>
      </c>
      <c r="AR25" s="114" t="str">
        <f t="shared" si="26"/>
        <v/>
      </c>
      <c r="AS25" s="134"/>
      <c r="AT25" s="134"/>
      <c r="AU25" s="134"/>
    </row>
    <row r="26" spans="2:47" s="19" customFormat="1" ht="33" customHeight="1">
      <c r="B26" s="86">
        <f t="shared" si="19"/>
        <v>17</v>
      </c>
      <c r="C26" s="115"/>
      <c r="D26" s="115"/>
      <c r="E26" s="115"/>
      <c r="F26" s="115"/>
      <c r="G26" s="115"/>
      <c r="H26" s="115"/>
      <c r="I26" s="116"/>
      <c r="J26" s="117"/>
      <c r="K26" s="118"/>
      <c r="L26" s="117"/>
      <c r="M26" s="119"/>
      <c r="N26" s="120"/>
      <c r="O26" s="117"/>
      <c r="P26" s="117"/>
      <c r="Q26" s="117"/>
      <c r="R26" s="121"/>
      <c r="S26" s="122"/>
      <c r="T26" s="122"/>
      <c r="U26" s="122"/>
      <c r="V26" s="115"/>
      <c r="W26" s="123"/>
      <c r="X26" s="122"/>
      <c r="Y26" s="124"/>
      <c r="Z26" s="125" t="str">
        <f t="shared" si="11"/>
        <v/>
      </c>
      <c r="AA26" s="126" t="str">
        <f t="shared" si="12"/>
        <v/>
      </c>
      <c r="AB26" s="127" t="str">
        <f t="shared" si="13"/>
        <v/>
      </c>
      <c r="AC26" s="128" t="str">
        <f t="shared" si="14"/>
        <v/>
      </c>
      <c r="AD26" s="129" t="str">
        <f t="shared" si="15"/>
        <v/>
      </c>
      <c r="AE26" s="130" t="str">
        <f t="shared" si="20"/>
        <v/>
      </c>
      <c r="AF26" s="128" t="str">
        <f t="shared" si="22"/>
        <v/>
      </c>
      <c r="AG26" s="131" t="str">
        <f t="shared" si="21"/>
        <v/>
      </c>
      <c r="AH26" s="134"/>
      <c r="AI26" s="132" t="str">
        <f t="shared" si="16"/>
        <v/>
      </c>
      <c r="AJ26" s="132" t="str">
        <f t="shared" si="17"/>
        <v/>
      </c>
      <c r="AK26" s="132" t="str">
        <f t="shared" si="18"/>
        <v/>
      </c>
      <c r="AL26" s="114" t="str">
        <f t="shared" si="35"/>
        <v/>
      </c>
      <c r="AM26" s="114" t="str">
        <f t="shared" si="36"/>
        <v/>
      </c>
      <c r="AN26" s="114" t="str">
        <f t="shared" si="26"/>
        <v/>
      </c>
      <c r="AO26" s="114" t="str">
        <f t="shared" si="26"/>
        <v/>
      </c>
      <c r="AP26" s="114" t="str">
        <f t="shared" si="26"/>
        <v/>
      </c>
      <c r="AQ26" s="114" t="str">
        <f t="shared" si="26"/>
        <v/>
      </c>
      <c r="AR26" s="114" t="str">
        <f t="shared" si="26"/>
        <v/>
      </c>
      <c r="AS26" s="134"/>
      <c r="AT26" s="134"/>
      <c r="AU26" s="134"/>
    </row>
    <row r="27" spans="2:47" s="19" customFormat="1" ht="33" customHeight="1">
      <c r="B27" s="86">
        <f t="shared" si="19"/>
        <v>18</v>
      </c>
      <c r="C27" s="115"/>
      <c r="D27" s="115"/>
      <c r="E27" s="115"/>
      <c r="F27" s="115"/>
      <c r="G27" s="115"/>
      <c r="H27" s="115"/>
      <c r="I27" s="116"/>
      <c r="J27" s="117"/>
      <c r="K27" s="118"/>
      <c r="L27" s="117"/>
      <c r="M27" s="135"/>
      <c r="N27" s="136"/>
      <c r="O27" s="117"/>
      <c r="P27" s="117"/>
      <c r="Q27" s="117"/>
      <c r="R27" s="121"/>
      <c r="S27" s="122"/>
      <c r="T27" s="122"/>
      <c r="U27" s="122"/>
      <c r="V27" s="115"/>
      <c r="W27" s="137"/>
      <c r="X27" s="138"/>
      <c r="Y27" s="139"/>
      <c r="Z27" s="140" t="str">
        <f t="shared" si="11"/>
        <v/>
      </c>
      <c r="AA27" s="141" t="str">
        <f t="shared" si="12"/>
        <v/>
      </c>
      <c r="AB27" s="142" t="str">
        <f t="shared" si="13"/>
        <v/>
      </c>
      <c r="AC27" s="143" t="str">
        <f t="shared" si="14"/>
        <v/>
      </c>
      <c r="AD27" s="144" t="str">
        <f t="shared" si="15"/>
        <v/>
      </c>
      <c r="AE27" s="145" t="str">
        <f t="shared" si="20"/>
        <v/>
      </c>
      <c r="AF27" s="143" t="str">
        <f t="shared" si="22"/>
        <v/>
      </c>
      <c r="AG27" s="146" t="str">
        <f t="shared" si="21"/>
        <v/>
      </c>
      <c r="AH27" s="134"/>
      <c r="AI27" s="132" t="str">
        <f t="shared" si="16"/>
        <v/>
      </c>
      <c r="AJ27" s="132" t="str">
        <f t="shared" si="17"/>
        <v/>
      </c>
      <c r="AK27" s="132" t="str">
        <f t="shared" si="18"/>
        <v/>
      </c>
      <c r="AL27" s="114" t="str">
        <f t="shared" si="35"/>
        <v/>
      </c>
      <c r="AM27" s="114" t="str">
        <f t="shared" si="36"/>
        <v/>
      </c>
      <c r="AN27" s="114" t="str">
        <f t="shared" si="26"/>
        <v/>
      </c>
      <c r="AO27" s="114" t="str">
        <f t="shared" si="26"/>
        <v/>
      </c>
      <c r="AP27" s="114" t="str">
        <f t="shared" si="26"/>
        <v/>
      </c>
      <c r="AQ27" s="114" t="str">
        <f t="shared" si="26"/>
        <v/>
      </c>
      <c r="AR27" s="114" t="str">
        <f t="shared" si="26"/>
        <v/>
      </c>
      <c r="AS27" s="134"/>
      <c r="AT27" s="134"/>
      <c r="AU27" s="134"/>
    </row>
    <row r="28" spans="2:47" s="19" customFormat="1" ht="16.5" customHeight="1">
      <c r="B28" s="20"/>
      <c r="C28" s="134"/>
      <c r="D28" s="134"/>
      <c r="E28" s="134"/>
      <c r="F28" s="134"/>
      <c r="G28" s="134"/>
      <c r="H28" s="134"/>
      <c r="I28" s="147"/>
      <c r="J28" s="148"/>
      <c r="K28" s="149"/>
      <c r="L28" s="148"/>
      <c r="M28" s="148"/>
      <c r="N28" s="149"/>
      <c r="O28" s="148"/>
      <c r="P28" s="148"/>
      <c r="Q28" s="148"/>
      <c r="R28" s="150"/>
      <c r="S28" s="151"/>
      <c r="T28" s="151"/>
      <c r="U28" s="151"/>
      <c r="V28" s="134"/>
      <c r="W28" s="134"/>
      <c r="X28" s="134"/>
      <c r="Y28" s="134"/>
      <c r="Z28" s="134"/>
      <c r="AA28" s="134"/>
      <c r="AB28" s="134"/>
      <c r="AC28" s="134"/>
      <c r="AD28" s="134"/>
      <c r="AE28" s="134"/>
      <c r="AF28" s="134"/>
      <c r="AG28" s="134"/>
      <c r="AH28" s="134"/>
      <c r="AI28" s="134"/>
      <c r="AJ28" s="134"/>
      <c r="AK28" s="134"/>
      <c r="AL28" s="134"/>
      <c r="AM28" s="134"/>
      <c r="AN28" s="134"/>
      <c r="AO28" s="134"/>
      <c r="AP28" s="134"/>
      <c r="AQ28" s="134"/>
      <c r="AR28" s="134"/>
      <c r="AS28" s="134"/>
      <c r="AT28" s="134"/>
      <c r="AU28" s="134"/>
    </row>
    <row r="29" spans="2:47" s="19" customFormat="1" ht="18" customHeight="1">
      <c r="B29" s="20"/>
      <c r="C29" s="21" t="s">
        <v>155</v>
      </c>
      <c r="D29" s="87"/>
      <c r="E29" s="87"/>
      <c r="F29" s="87"/>
      <c r="G29" s="87"/>
      <c r="H29" s="88"/>
      <c r="I29" s="89">
        <f>SUM(I10:I28)</f>
        <v>0</v>
      </c>
      <c r="J29" s="90"/>
      <c r="K29" s="91"/>
      <c r="L29" s="90"/>
      <c r="M29" s="90"/>
      <c r="N29" s="91"/>
      <c r="O29" s="90"/>
      <c r="P29" s="90"/>
      <c r="Q29" s="92"/>
      <c r="R29" s="92"/>
      <c r="S29" s="93">
        <f>SUM(S10:S28)</f>
        <v>0</v>
      </c>
      <c r="T29" s="93"/>
      <c r="U29" s="93">
        <f>SUM(U10:U28)</f>
        <v>0</v>
      </c>
      <c r="V29" s="93"/>
      <c r="W29" s="93">
        <f>SUM(W10:W28)</f>
        <v>0</v>
      </c>
      <c r="X29" s="93">
        <f>SUM(X10:X28)</f>
        <v>0</v>
      </c>
      <c r="Y29" s="94">
        <f>SUM(Y10:Y28)</f>
        <v>0</v>
      </c>
      <c r="Z29" s="94">
        <f>SUM(Z10:Z28)</f>
        <v>0</v>
      </c>
      <c r="AA29" s="95" t="str">
        <f>AA9</f>
        <v>DCR</v>
      </c>
      <c r="AB29" s="95" t="str">
        <f>AB9</f>
        <v>Cap Rate</v>
      </c>
      <c r="AC29" s="95"/>
      <c r="AD29" s="95" t="str">
        <f>AD9</f>
        <v>LTV</v>
      </c>
      <c r="AE29" s="93">
        <f>SUM(AE10:AE28)</f>
        <v>0</v>
      </c>
      <c r="AF29" s="93">
        <f>SUM(AF10:AF28)</f>
        <v>0</v>
      </c>
      <c r="AG29" s="93">
        <f>SUM(AG10:AG28)</f>
        <v>0</v>
      </c>
      <c r="AH29" s="152" t="s">
        <v>156</v>
      </c>
      <c r="AI29" s="134">
        <f>SUM(AI10:AI27)</f>
        <v>0</v>
      </c>
      <c r="AJ29" s="134">
        <f>SUM(AJ10:AJ27)</f>
        <v>0</v>
      </c>
      <c r="AK29" s="134">
        <f>SUM(AK10:AK27)</f>
        <v>0</v>
      </c>
      <c r="AL29" s="134">
        <f>SUM(AL10:AL27)</f>
        <v>0</v>
      </c>
      <c r="AM29" s="153" t="e">
        <f>AVERAGE(AM10:AM27)</f>
        <v>#DIV/0!</v>
      </c>
      <c r="AN29" s="134">
        <f>SUM(AN10:AN27)</f>
        <v>0</v>
      </c>
      <c r="AO29" s="134">
        <f>SUM(AO10:AO27)</f>
        <v>0</v>
      </c>
      <c r="AP29" s="134">
        <f>SUM(AP10:AP27)</f>
        <v>0</v>
      </c>
      <c r="AQ29" s="134">
        <f>SUM(AQ10:AQ27)</f>
        <v>0</v>
      </c>
      <c r="AR29" s="134">
        <f>SUM(AR10:AR27)</f>
        <v>0</v>
      </c>
      <c r="AS29" s="134"/>
      <c r="AT29" s="134"/>
      <c r="AU29" s="154"/>
    </row>
    <row r="30" spans="2:47" s="22" customFormat="1" ht="18" customHeight="1">
      <c r="B30" s="20"/>
      <c r="C30" s="134"/>
      <c r="D30" s="134"/>
      <c r="E30" s="134"/>
      <c r="F30" s="134"/>
      <c r="G30" s="134"/>
      <c r="H30" s="134"/>
      <c r="I30" s="147"/>
      <c r="J30" s="148"/>
      <c r="K30" s="149"/>
      <c r="L30" s="148"/>
      <c r="M30" s="148"/>
      <c r="N30" s="149"/>
      <c r="O30" s="148"/>
      <c r="P30" s="148"/>
      <c r="Q30" s="148"/>
      <c r="R30" s="150"/>
      <c r="S30" s="151"/>
      <c r="T30" s="151"/>
      <c r="U30" s="151"/>
      <c r="V30" s="134"/>
      <c r="W30" s="134"/>
      <c r="X30" s="134"/>
      <c r="Y30" s="201" t="s">
        <v>157</v>
      </c>
      <c r="Z30" s="201"/>
      <c r="AA30" s="155" t="e">
        <f>AVERAGE(AA10:AA28)</f>
        <v>#DIV/0!</v>
      </c>
      <c r="AB30" s="156" t="e">
        <f>AVERAGE(AB10:AB28)</f>
        <v>#DIV/0!</v>
      </c>
      <c r="AC30" s="157"/>
      <c r="AD30" s="158" t="e">
        <f>AVERAGE(AD10:AD28)</f>
        <v>#DIV/0!</v>
      </c>
      <c r="AE30" s="157"/>
      <c r="AF30" s="157"/>
      <c r="AG30" s="157"/>
      <c r="AL30" s="23"/>
    </row>
    <row r="31" spans="2:47" s="22" customFormat="1" ht="18" customHeight="1">
      <c r="B31" s="24"/>
      <c r="C31" s="134"/>
      <c r="D31" s="134"/>
      <c r="E31" s="134"/>
      <c r="F31" s="134"/>
      <c r="G31" s="134"/>
      <c r="H31" s="147"/>
      <c r="I31" s="148"/>
      <c r="J31" s="149"/>
      <c r="K31" s="148"/>
      <c r="L31" s="148"/>
      <c r="M31" s="149"/>
      <c r="N31" s="148"/>
      <c r="O31" s="148"/>
      <c r="P31" s="148"/>
      <c r="Q31" s="150"/>
      <c r="R31" s="151"/>
      <c r="S31" s="151"/>
      <c r="T31" s="151"/>
      <c r="U31" s="134"/>
      <c r="V31" s="134"/>
      <c r="W31" s="134"/>
      <c r="X31" s="134"/>
      <c r="Y31" s="201" t="s">
        <v>158</v>
      </c>
      <c r="Z31" s="201"/>
      <c r="AA31" s="159" t="e">
        <f>SUMPRODUCT(AA10:AA28,$Y$10:$Y$28)/SUM($Y$10:$Y$28)</f>
        <v>#DIV/0!</v>
      </c>
      <c r="AB31" s="160" t="e">
        <f>SUMPRODUCT(AB10:AB28,$Y$10:$Y$28)/SUM($Y$10:$Y$28)</f>
        <v>#DIV/0!</v>
      </c>
      <c r="AC31" s="161"/>
      <c r="AD31" s="162" t="e">
        <f>SUMPRODUCT(AD10:AD28,$Y$10:$Y$28)/SUM($Y$10:$Y$28)</f>
        <v>#DIV/0!</v>
      </c>
      <c r="AE31" s="161"/>
      <c r="AF31" s="161"/>
      <c r="AG31" s="161"/>
      <c r="AL31" s="23"/>
    </row>
    <row r="32" spans="2:47" s="22" customFormat="1" ht="18" customHeight="1">
      <c r="B32" s="24" t="s">
        <v>159</v>
      </c>
      <c r="C32" s="134"/>
      <c r="D32" s="134"/>
      <c r="E32" s="134"/>
      <c r="F32" s="134"/>
      <c r="G32" s="134"/>
      <c r="H32" s="147"/>
      <c r="I32" s="148"/>
      <c r="J32" s="149"/>
      <c r="K32" s="148"/>
      <c r="L32" s="148"/>
      <c r="M32" s="149"/>
      <c r="N32" s="148"/>
      <c r="O32" s="148"/>
      <c r="P32" s="148"/>
      <c r="Q32" s="150"/>
      <c r="R32" s="151"/>
      <c r="S32" s="151"/>
      <c r="T32" s="151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52"/>
      <c r="AL32" s="23"/>
    </row>
    <row r="33" spans="2:44" s="22" customFormat="1" ht="18" customHeight="1">
      <c r="B33" s="12" t="s">
        <v>118</v>
      </c>
      <c r="C33" s="183" t="s">
        <v>119</v>
      </c>
      <c r="D33" s="183"/>
      <c r="E33" s="183" t="s">
        <v>160</v>
      </c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  <c r="AF33" s="183"/>
      <c r="AG33" s="25"/>
      <c r="AL33" s="23"/>
    </row>
    <row r="34" spans="2:44" s="22" customFormat="1" ht="18" customHeight="1">
      <c r="B34" s="84"/>
      <c r="C34" s="180"/>
      <c r="D34" s="181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2"/>
      <c r="AD34" s="182"/>
      <c r="AE34" s="182"/>
      <c r="AF34" s="182"/>
      <c r="AG34" s="25"/>
      <c r="AL34" s="23"/>
    </row>
    <row r="35" spans="2:44" s="19" customFormat="1" ht="18" customHeight="1">
      <c r="B35" s="84"/>
      <c r="C35" s="180"/>
      <c r="D35" s="181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182"/>
      <c r="AG35" s="25"/>
      <c r="AH35" s="152"/>
      <c r="AI35" s="134"/>
      <c r="AJ35" s="134"/>
      <c r="AK35" s="134"/>
      <c r="AL35" s="134"/>
      <c r="AM35" s="153"/>
    </row>
    <row r="36" spans="2:44" ht="21.75" customHeight="1">
      <c r="B36" s="84"/>
      <c r="C36" s="180"/>
      <c r="D36" s="181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182"/>
      <c r="AG36" s="25"/>
      <c r="AH36" s="105"/>
      <c r="AI36" s="105"/>
      <c r="AJ36" s="105"/>
      <c r="AK36" s="105"/>
      <c r="AL36" s="105"/>
      <c r="AM36" s="105"/>
    </row>
    <row r="37" spans="2:44" ht="14.25" customHeight="1">
      <c r="B37" s="26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5"/>
      <c r="AH37" s="105"/>
      <c r="AI37" s="105"/>
      <c r="AJ37" s="105"/>
      <c r="AK37" s="105"/>
      <c r="AL37" s="105"/>
      <c r="AM37" s="105"/>
    </row>
    <row r="38" spans="2:44" ht="19.5" customHeight="1">
      <c r="B38" s="20"/>
      <c r="C38" s="24" t="s">
        <v>161</v>
      </c>
      <c r="D38" s="134"/>
      <c r="E38" s="134"/>
      <c r="F38" s="134"/>
      <c r="G38" s="134"/>
      <c r="H38" s="134"/>
      <c r="I38" s="147"/>
      <c r="J38" s="148"/>
      <c r="K38" s="149"/>
      <c r="L38" s="148"/>
      <c r="M38" s="148"/>
      <c r="N38" s="149"/>
      <c r="O38" s="148"/>
      <c r="P38" s="148"/>
      <c r="Q38" s="148"/>
      <c r="R38" s="150"/>
      <c r="S38" s="151"/>
      <c r="T38" s="151"/>
      <c r="U38" s="151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05"/>
      <c r="AI38" s="105"/>
      <c r="AJ38" s="105"/>
      <c r="AK38" s="105"/>
      <c r="AL38" s="105"/>
      <c r="AM38" s="105"/>
    </row>
    <row r="39" spans="2:44">
      <c r="C39" s="28" t="s">
        <v>162</v>
      </c>
      <c r="D39" s="29">
        <f>+AL29</f>
        <v>0</v>
      </c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</row>
    <row r="40" spans="2:44">
      <c r="C40" s="28" t="s">
        <v>163</v>
      </c>
      <c r="D40" s="30" t="e">
        <f>+AM29</f>
        <v>#DIV/0!</v>
      </c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</row>
    <row r="41" spans="2:44">
      <c r="C41" s="24"/>
      <c r="D41" s="31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</row>
    <row r="42" spans="2:44">
      <c r="C42" s="24" t="s">
        <v>164</v>
      </c>
      <c r="D42" s="31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</row>
    <row r="43" spans="2:44">
      <c r="C43" s="28" t="s">
        <v>38</v>
      </c>
      <c r="D43" s="32">
        <f>+AI29</f>
        <v>0</v>
      </c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</row>
    <row r="44" spans="2:44">
      <c r="C44" s="28" t="s">
        <v>165</v>
      </c>
      <c r="D44" s="32">
        <f>+AJ29</f>
        <v>0</v>
      </c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</row>
    <row r="45" spans="2:44" ht="15.75" customHeight="1">
      <c r="C45" s="28" t="s">
        <v>166</v>
      </c>
      <c r="D45" s="32">
        <f>+AK29</f>
        <v>0</v>
      </c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</row>
    <row r="46" spans="2:44" ht="15.75" customHeight="1">
      <c r="C46" s="33"/>
      <c r="D46" s="31"/>
      <c r="E46" s="105"/>
      <c r="F46" s="105"/>
      <c r="G46" s="105"/>
      <c r="H46" s="105"/>
      <c r="I46" s="106"/>
      <c r="J46" s="107"/>
      <c r="K46" s="110"/>
      <c r="L46" s="107"/>
      <c r="M46" s="107"/>
      <c r="N46" s="110"/>
      <c r="O46" s="107"/>
      <c r="P46" s="107"/>
      <c r="Q46" s="107"/>
      <c r="R46" s="111"/>
      <c r="S46" s="108"/>
      <c r="T46" s="108"/>
      <c r="U46" s="108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</row>
    <row r="47" spans="2:44" ht="15.75" customHeight="1">
      <c r="C47" s="24" t="s">
        <v>167</v>
      </c>
      <c r="D47" s="31"/>
      <c r="E47" s="105"/>
      <c r="F47" s="105"/>
      <c r="G47" s="105"/>
      <c r="H47" s="105"/>
      <c r="I47" s="106"/>
      <c r="J47" s="107"/>
      <c r="K47" s="110"/>
      <c r="L47" s="107"/>
      <c r="M47" s="107"/>
      <c r="N47" s="110"/>
      <c r="O47" s="107"/>
      <c r="P47" s="107"/>
      <c r="Q47" s="107"/>
      <c r="R47" s="111"/>
      <c r="S47" s="108"/>
      <c r="T47" s="108"/>
      <c r="U47" s="108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</row>
    <row r="48" spans="2:44">
      <c r="C48" s="28" t="str">
        <f ca="1">CONCATENATE("Maturing Debt in ",AE58)</f>
        <v>Maturing Debt in 2026</v>
      </c>
      <c r="D48" s="32">
        <f>+AN29</f>
        <v>0</v>
      </c>
      <c r="E48" s="105"/>
      <c r="F48" s="105"/>
      <c r="G48" s="105"/>
      <c r="H48" s="105"/>
      <c r="I48" s="106"/>
      <c r="J48" s="107"/>
      <c r="K48" s="110"/>
      <c r="L48" s="107"/>
      <c r="M48" s="107"/>
      <c r="N48" s="110"/>
      <c r="O48" s="107"/>
      <c r="P48" s="107"/>
      <c r="Q48" s="107"/>
      <c r="R48" s="111"/>
      <c r="S48" s="108"/>
      <c r="T48" s="108"/>
      <c r="U48" s="108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</row>
    <row r="49" spans="2:44">
      <c r="C49" s="28" t="str">
        <f ca="1">CONCATENATE("Maturing Debt in ",AE58+1)</f>
        <v>Maturing Debt in 2027</v>
      </c>
      <c r="D49" s="32">
        <f>+AO29</f>
        <v>0</v>
      </c>
      <c r="E49" s="105"/>
      <c r="F49" s="105"/>
      <c r="G49" s="105"/>
      <c r="H49" s="105"/>
      <c r="I49" s="106"/>
      <c r="J49" s="107"/>
      <c r="K49" s="110"/>
      <c r="L49" s="107"/>
      <c r="M49" s="107"/>
      <c r="N49" s="110"/>
      <c r="O49" s="107"/>
      <c r="P49" s="107"/>
      <c r="Q49" s="107"/>
      <c r="R49" s="111"/>
      <c r="S49" s="108"/>
      <c r="T49" s="108"/>
      <c r="U49" s="108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105"/>
    </row>
    <row r="50" spans="2:44">
      <c r="C50" s="28" t="str">
        <f ca="1">CONCATENATE("Maturing Debt in ",AE58+2)</f>
        <v>Maturing Debt in 2028</v>
      </c>
      <c r="D50" s="32">
        <f>+AP29</f>
        <v>0</v>
      </c>
      <c r="E50" s="105"/>
      <c r="F50" s="105"/>
      <c r="G50" s="105"/>
      <c r="H50" s="105"/>
      <c r="I50" s="106"/>
      <c r="J50" s="107"/>
      <c r="K50" s="110"/>
      <c r="L50" s="107"/>
      <c r="M50" s="107"/>
      <c r="N50" s="110"/>
      <c r="O50" s="107"/>
      <c r="P50" s="107"/>
      <c r="Q50" s="107"/>
      <c r="R50" s="111"/>
      <c r="S50" s="108"/>
      <c r="T50" s="108"/>
      <c r="U50" s="108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5"/>
      <c r="AP50" s="105"/>
      <c r="AQ50" s="105"/>
      <c r="AR50" s="105"/>
    </row>
    <row r="51" spans="2:44">
      <c r="C51" s="28" t="str">
        <f ca="1">CONCATENATE("Maturing Debt in ",AE58+3)</f>
        <v>Maturing Debt in 2029</v>
      </c>
      <c r="D51" s="32">
        <f>+AQ29</f>
        <v>0</v>
      </c>
      <c r="E51" s="105"/>
      <c r="F51" s="105"/>
      <c r="G51" s="105"/>
      <c r="H51" s="105"/>
      <c r="I51" s="106"/>
      <c r="J51" s="107"/>
      <c r="K51" s="110"/>
      <c r="L51" s="107"/>
      <c r="M51" s="107"/>
      <c r="N51" s="110"/>
      <c r="O51" s="107"/>
      <c r="P51" s="107"/>
      <c r="Q51" s="107"/>
      <c r="R51" s="111"/>
      <c r="S51" s="108"/>
      <c r="T51" s="108"/>
      <c r="U51" s="108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</row>
    <row r="52" spans="2:44">
      <c r="C52" s="28" t="str">
        <f ca="1">CONCATENATE("Maturing Debt in ",AE58+3)</f>
        <v>Maturing Debt in 2029</v>
      </c>
      <c r="D52" s="32">
        <f>+AR29</f>
        <v>0</v>
      </c>
      <c r="E52" s="105"/>
      <c r="F52" s="105"/>
      <c r="G52" s="105"/>
      <c r="H52" s="105"/>
      <c r="I52" s="106"/>
      <c r="J52" s="107"/>
      <c r="K52" s="110"/>
      <c r="L52" s="107"/>
      <c r="M52" s="107"/>
      <c r="N52" s="110"/>
      <c r="O52" s="107"/>
      <c r="P52" s="107"/>
      <c r="Q52" s="107"/>
      <c r="R52" s="111"/>
      <c r="S52" s="108"/>
      <c r="T52" s="108"/>
      <c r="U52" s="108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</row>
    <row r="53" spans="2:44" s="19" customFormat="1" ht="32.25" customHeight="1">
      <c r="B53" s="2"/>
      <c r="C53" s="163"/>
      <c r="D53" s="163"/>
      <c r="E53" s="105"/>
      <c r="F53" s="105"/>
      <c r="G53" s="105"/>
      <c r="H53" s="105"/>
      <c r="I53" s="106"/>
      <c r="J53" s="107"/>
      <c r="K53" s="110"/>
      <c r="L53" s="107"/>
      <c r="M53" s="107"/>
      <c r="N53" s="110"/>
      <c r="O53" s="107"/>
      <c r="P53" s="107"/>
      <c r="Q53" s="107"/>
      <c r="R53" s="111"/>
      <c r="S53" s="108"/>
      <c r="T53" s="108"/>
      <c r="U53" s="108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34"/>
      <c r="AI53" s="134"/>
      <c r="AJ53" s="134"/>
      <c r="AK53" s="134"/>
      <c r="AL53" s="134"/>
      <c r="AM53" s="134"/>
      <c r="AN53" s="134"/>
      <c r="AO53" s="134"/>
      <c r="AP53" s="134"/>
      <c r="AQ53" s="134"/>
      <c r="AR53" s="134"/>
    </row>
    <row r="54" spans="2:44" ht="15.75" customHeight="1">
      <c r="C54" s="105"/>
      <c r="D54" s="105"/>
      <c r="E54" s="105"/>
      <c r="F54" s="105"/>
      <c r="G54" s="105"/>
      <c r="H54" s="105"/>
      <c r="I54" s="106"/>
      <c r="J54" s="107"/>
      <c r="K54" s="110"/>
      <c r="L54" s="107"/>
      <c r="M54" s="107"/>
      <c r="N54" s="110"/>
      <c r="O54" s="107"/>
      <c r="P54" s="107"/>
      <c r="Q54" s="107"/>
      <c r="R54" s="111"/>
      <c r="S54" s="108"/>
      <c r="T54" s="108"/>
      <c r="U54" s="108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</row>
    <row r="55" spans="2:44" ht="15.75" customHeight="1">
      <c r="C55" s="105"/>
      <c r="D55" s="105"/>
      <c r="E55" s="105"/>
      <c r="F55" s="105"/>
      <c r="G55" s="105"/>
      <c r="H55" s="105"/>
      <c r="I55" s="106"/>
      <c r="J55" s="107"/>
      <c r="K55" s="110"/>
      <c r="L55" s="107"/>
      <c r="M55" s="107"/>
      <c r="N55" s="110"/>
      <c r="O55" s="107"/>
      <c r="P55" s="107"/>
      <c r="Q55" s="107"/>
      <c r="R55" s="111"/>
      <c r="S55" s="108"/>
      <c r="T55" s="108"/>
      <c r="U55" s="108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</row>
    <row r="56" spans="2:44" s="170" customFormat="1" ht="47.25" hidden="1" customHeight="1">
      <c r="B56" s="171"/>
      <c r="C56" s="172" t="str">
        <f t="shared" ref="C56:X56" si="37">C9</f>
        <v>Property Name</v>
      </c>
      <c r="D56" s="172" t="str">
        <f t="shared" si="37"/>
        <v>Address</v>
      </c>
      <c r="E56" s="172" t="str">
        <f t="shared" si="37"/>
        <v>City</v>
      </c>
      <c r="F56" s="172" t="str">
        <f t="shared" si="37"/>
        <v>State</v>
      </c>
      <c r="G56" s="172" t="str">
        <f t="shared" si="37"/>
        <v>Status</v>
      </c>
      <c r="H56" s="172" t="str">
        <f t="shared" si="37"/>
        <v>Asset Type</v>
      </c>
      <c r="I56" s="173" t="str">
        <f t="shared" si="37"/>
        <v>Units
(MF only)</v>
      </c>
      <c r="J56" s="174" t="str">
        <f t="shared" si="37"/>
        <v>Year Built</v>
      </c>
      <c r="K56" s="175" t="str">
        <f t="shared" si="37"/>
        <v>Current Occup %</v>
      </c>
      <c r="L56" s="174" t="str">
        <f t="shared" si="37"/>
        <v>Year Acquired</v>
      </c>
      <c r="M56" s="174" t="str">
        <f t="shared" si="37"/>
        <v>Entity Structure</v>
      </c>
      <c r="N56" s="175" t="str">
        <f t="shared" si="37"/>
        <v>Borrower's Ownership Interest %</v>
      </c>
      <c r="O56" s="174" t="str">
        <f t="shared" si="37"/>
        <v>Lender</v>
      </c>
      <c r="P56" s="174" t="str">
        <f t="shared" si="37"/>
        <v>Loan Type</v>
      </c>
      <c r="Q56" s="174" t="str">
        <f t="shared" si="37"/>
        <v>Recourse</v>
      </c>
      <c r="R56" s="176" t="str">
        <f t="shared" si="37"/>
        <v>Maturity Date</v>
      </c>
      <c r="S56" s="177" t="str">
        <f t="shared" si="37"/>
        <v>Outstanding Loan Amount</v>
      </c>
      <c r="T56" s="177" t="s">
        <v>133</v>
      </c>
      <c r="U56" s="177" t="str">
        <f t="shared" si="37"/>
        <v>Annual Debt Service</v>
      </c>
      <c r="V56" s="172" t="str">
        <f t="shared" si="37"/>
        <v>I/O or Amortizing</v>
      </c>
      <c r="W56" s="172" t="str">
        <f t="shared" si="37"/>
        <v>Annual Income Collected</v>
      </c>
      <c r="X56" s="172" t="str">
        <f t="shared" si="37"/>
        <v>Op Expenses (not incl Mortg &amp; Depr)</v>
      </c>
      <c r="Y56" s="172" t="str">
        <f>Z9</f>
        <v>Current NOI</v>
      </c>
      <c r="Z56" s="172" t="str">
        <f>Y9</f>
        <v>Current Market Value</v>
      </c>
      <c r="AA56" s="172" t="str">
        <f>AA9</f>
        <v>DCR</v>
      </c>
      <c r="AB56" s="172" t="str">
        <f>AB9</f>
        <v>Cap Rate</v>
      </c>
      <c r="AC56" s="172" t="str">
        <f>AC9</f>
        <v>Value per Unit</v>
      </c>
      <c r="AD56" s="172" t="str">
        <f>AD9</f>
        <v>LTV</v>
      </c>
      <c r="AE56" s="172" t="s">
        <v>168</v>
      </c>
      <c r="AF56" s="172"/>
      <c r="AG56" s="172"/>
    </row>
    <row r="57" spans="2:44" ht="15.75" hidden="1" customHeight="1">
      <c r="C57" s="105"/>
      <c r="D57" s="105"/>
      <c r="E57" s="105"/>
      <c r="F57" s="105"/>
      <c r="G57" s="105" t="s">
        <v>149</v>
      </c>
      <c r="H57" s="105" t="s">
        <v>154</v>
      </c>
      <c r="I57" s="106"/>
      <c r="J57" s="107"/>
      <c r="K57" s="110"/>
      <c r="L57" s="107"/>
      <c r="M57" s="107" t="s">
        <v>151</v>
      </c>
      <c r="N57" s="110"/>
      <c r="O57" s="107"/>
      <c r="P57" s="107" t="s">
        <v>152</v>
      </c>
      <c r="Q57" s="107" t="s">
        <v>131</v>
      </c>
      <c r="R57" s="111"/>
      <c r="S57" s="108"/>
      <c r="T57" s="108"/>
      <c r="U57" s="108"/>
      <c r="V57" s="105" t="s">
        <v>153</v>
      </c>
      <c r="W57" s="105"/>
      <c r="X57" s="105"/>
      <c r="Y57" s="105"/>
      <c r="Z57" s="105"/>
      <c r="AA57" s="105"/>
      <c r="AB57" s="105"/>
      <c r="AC57" s="105"/>
      <c r="AD57" s="105"/>
      <c r="AE57" s="164">
        <f ca="1">NOW()</f>
        <v>46048.602979050927</v>
      </c>
      <c r="AF57" s="105"/>
      <c r="AG57" s="105"/>
      <c r="AH57" s="105"/>
      <c r="AI57" s="105"/>
      <c r="AJ57" s="105"/>
      <c r="AK57" s="105"/>
      <c r="AL57" s="105"/>
      <c r="AM57" s="105"/>
      <c r="AN57" s="105"/>
      <c r="AO57" s="105"/>
      <c r="AP57" s="105"/>
      <c r="AQ57" s="105"/>
      <c r="AR57" s="105"/>
    </row>
    <row r="58" spans="2:44" hidden="1">
      <c r="C58" s="105"/>
      <c r="D58" s="105"/>
      <c r="E58" s="105"/>
      <c r="F58" s="105"/>
      <c r="G58" s="105" t="s">
        <v>169</v>
      </c>
      <c r="H58" s="105" t="s">
        <v>170</v>
      </c>
      <c r="I58" s="106"/>
      <c r="J58" s="107"/>
      <c r="K58" s="110"/>
      <c r="L58" s="107"/>
      <c r="M58" s="107" t="s">
        <v>82</v>
      </c>
      <c r="N58" s="110"/>
      <c r="O58" s="107"/>
      <c r="P58" s="107" t="s">
        <v>171</v>
      </c>
      <c r="Q58" s="107" t="s">
        <v>172</v>
      </c>
      <c r="R58" s="111"/>
      <c r="S58" s="108"/>
      <c r="T58" s="108"/>
      <c r="U58" s="108"/>
      <c r="V58" s="105" t="s">
        <v>173</v>
      </c>
      <c r="W58" s="105"/>
      <c r="X58" s="105"/>
      <c r="Y58" s="105"/>
      <c r="Z58" s="105"/>
      <c r="AA58" s="105"/>
      <c r="AB58" s="105"/>
      <c r="AC58" s="105"/>
      <c r="AD58" s="105"/>
      <c r="AE58" s="105">
        <f ca="1">YEAR(AE57)</f>
        <v>2026</v>
      </c>
      <c r="AF58" s="105"/>
      <c r="AG58" s="105"/>
      <c r="AH58" s="105"/>
      <c r="AI58" s="105"/>
      <c r="AJ58" s="105"/>
      <c r="AK58" s="105"/>
      <c r="AL58" s="105"/>
      <c r="AM58" s="105"/>
      <c r="AN58" s="105"/>
      <c r="AO58" s="105"/>
      <c r="AP58" s="105"/>
      <c r="AQ58" s="105"/>
      <c r="AR58" s="105"/>
    </row>
    <row r="59" spans="2:44" hidden="1">
      <c r="C59" s="105"/>
      <c r="D59" s="105"/>
      <c r="E59" s="105"/>
      <c r="F59" s="105"/>
      <c r="G59" s="105" t="s">
        <v>174</v>
      </c>
      <c r="H59" s="105" t="s">
        <v>175</v>
      </c>
      <c r="I59" s="106"/>
      <c r="J59" s="107"/>
      <c r="K59" s="110"/>
      <c r="L59" s="107"/>
      <c r="M59" s="107" t="s">
        <v>176</v>
      </c>
      <c r="N59" s="110"/>
      <c r="O59" s="107"/>
      <c r="P59" s="107" t="s">
        <v>177</v>
      </c>
      <c r="Q59" s="107" t="s">
        <v>178</v>
      </c>
      <c r="R59" s="111"/>
      <c r="S59" s="108"/>
      <c r="T59" s="108"/>
      <c r="U59" s="108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5"/>
      <c r="AP59" s="105"/>
      <c r="AQ59" s="105"/>
      <c r="AR59" s="105"/>
    </row>
    <row r="60" spans="2:44" hidden="1">
      <c r="C60" s="105"/>
      <c r="D60" s="105"/>
      <c r="E60" s="105"/>
      <c r="F60" s="105"/>
      <c r="G60" s="105"/>
      <c r="H60" s="105" t="s">
        <v>179</v>
      </c>
      <c r="I60" s="106"/>
      <c r="J60" s="107"/>
      <c r="K60" s="110"/>
      <c r="L60" s="107"/>
      <c r="M60" s="107" t="s">
        <v>180</v>
      </c>
      <c r="N60" s="110"/>
      <c r="O60" s="107"/>
      <c r="P60" s="107"/>
      <c r="Q60" s="107"/>
      <c r="R60" s="111"/>
      <c r="S60" s="108"/>
      <c r="T60" s="108"/>
      <c r="U60" s="108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</row>
    <row r="61" spans="2:44" hidden="1">
      <c r="C61" s="105"/>
      <c r="D61" s="105"/>
      <c r="E61" s="105"/>
      <c r="F61" s="105"/>
      <c r="G61" s="105"/>
      <c r="H61" s="105" t="s">
        <v>181</v>
      </c>
      <c r="I61" s="106"/>
      <c r="J61" s="107"/>
      <c r="K61" s="110"/>
      <c r="L61" s="107"/>
      <c r="M61" s="107" t="s">
        <v>182</v>
      </c>
      <c r="N61" s="110"/>
      <c r="O61" s="107"/>
      <c r="P61" s="107"/>
      <c r="Q61" s="107"/>
      <c r="R61" s="111"/>
      <c r="S61" s="108"/>
      <c r="T61" s="108"/>
      <c r="U61" s="108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</row>
    <row r="62" spans="2:44" hidden="1">
      <c r="C62" s="105"/>
      <c r="D62" s="105"/>
      <c r="E62" s="105"/>
      <c r="F62" s="105"/>
      <c r="G62" s="105"/>
      <c r="H62" s="105" t="s">
        <v>183</v>
      </c>
      <c r="I62" s="106"/>
      <c r="J62" s="107"/>
      <c r="K62" s="110"/>
      <c r="L62" s="107"/>
      <c r="M62" s="107" t="s">
        <v>177</v>
      </c>
      <c r="N62" s="110"/>
      <c r="O62" s="107"/>
      <c r="P62" s="107"/>
      <c r="Q62" s="107"/>
      <c r="R62" s="111"/>
      <c r="S62" s="108"/>
      <c r="T62" s="108"/>
      <c r="U62" s="108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05"/>
      <c r="AQ62" s="105"/>
      <c r="AR62" s="105"/>
    </row>
    <row r="63" spans="2:44" hidden="1">
      <c r="C63" s="105"/>
      <c r="D63" s="105"/>
      <c r="E63" s="105"/>
      <c r="F63" s="105"/>
      <c r="G63" s="105"/>
      <c r="H63" s="105" t="s">
        <v>184</v>
      </c>
      <c r="I63" s="106"/>
      <c r="J63" s="107"/>
      <c r="K63" s="110"/>
      <c r="L63" s="107"/>
      <c r="M63" s="107"/>
      <c r="N63" s="110"/>
      <c r="O63" s="107"/>
      <c r="P63" s="107"/>
      <c r="Q63" s="107"/>
      <c r="R63" s="111"/>
      <c r="S63" s="108"/>
      <c r="T63" s="108"/>
      <c r="U63" s="108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5"/>
      <c r="AP63" s="105"/>
      <c r="AQ63" s="105"/>
      <c r="AR63" s="105"/>
    </row>
    <row r="64" spans="2:44" hidden="1">
      <c r="B64" s="1"/>
      <c r="H64" s="105" t="s">
        <v>185</v>
      </c>
      <c r="I64" s="106"/>
      <c r="J64" s="107"/>
      <c r="K64" s="110"/>
      <c r="L64" s="107"/>
      <c r="M64" s="107"/>
      <c r="N64" s="110"/>
      <c r="O64" s="107"/>
      <c r="P64" s="107"/>
      <c r="Q64" s="107"/>
      <c r="R64" s="111"/>
      <c r="S64" s="108"/>
      <c r="T64" s="108"/>
      <c r="U64" s="108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5"/>
      <c r="AP64" s="105"/>
      <c r="AQ64" s="105"/>
      <c r="AR64" s="105"/>
    </row>
    <row r="65" spans="2:44" hidden="1">
      <c r="B65" s="1"/>
      <c r="H65" s="178" t="s">
        <v>198</v>
      </c>
      <c r="I65" s="106"/>
      <c r="J65" s="107"/>
      <c r="K65" s="110"/>
      <c r="L65" s="107"/>
      <c r="M65" s="107"/>
      <c r="N65" s="110"/>
      <c r="O65" s="107"/>
      <c r="P65" s="107"/>
      <c r="Q65" s="107"/>
      <c r="R65" s="111"/>
      <c r="S65" s="108"/>
      <c r="T65" s="108"/>
      <c r="U65" s="108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5"/>
      <c r="AP65" s="105"/>
      <c r="AQ65" s="105"/>
      <c r="AR65" s="105"/>
    </row>
    <row r="66" spans="2:44" hidden="1">
      <c r="B66" s="1"/>
      <c r="H66" s="105" t="s">
        <v>186</v>
      </c>
      <c r="I66" s="106"/>
      <c r="J66" s="107"/>
      <c r="K66" s="110"/>
      <c r="L66" s="107"/>
      <c r="M66" s="107"/>
      <c r="N66" s="110"/>
      <c r="O66" s="107"/>
      <c r="P66" s="107"/>
      <c r="Q66" s="107"/>
      <c r="R66" s="111"/>
      <c r="S66" s="108"/>
      <c r="T66" s="108"/>
      <c r="U66" s="108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</row>
    <row r="67" spans="2:44" hidden="1">
      <c r="B67" s="1"/>
      <c r="H67" s="105" t="s">
        <v>150</v>
      </c>
      <c r="I67" s="106"/>
      <c r="J67" s="107"/>
      <c r="K67" s="110"/>
      <c r="L67" s="107"/>
      <c r="M67" s="107"/>
      <c r="N67" s="110"/>
      <c r="O67" s="107"/>
      <c r="P67" s="107"/>
      <c r="Q67" s="107"/>
      <c r="R67" s="111"/>
      <c r="S67" s="108"/>
      <c r="T67" s="108"/>
      <c r="U67" s="108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5"/>
      <c r="AP67" s="105"/>
      <c r="AQ67" s="105"/>
      <c r="AR67" s="105"/>
    </row>
    <row r="68" spans="2:44" hidden="1">
      <c r="B68" s="1"/>
      <c r="H68" s="105" t="s">
        <v>187</v>
      </c>
      <c r="I68" s="106"/>
      <c r="J68" s="107"/>
      <c r="K68" s="110"/>
      <c r="L68" s="107"/>
      <c r="M68" s="107"/>
      <c r="N68" s="110"/>
      <c r="O68" s="107"/>
      <c r="P68" s="107"/>
      <c r="Q68" s="107"/>
      <c r="R68" s="111"/>
      <c r="S68" s="108"/>
      <c r="T68" s="108"/>
      <c r="U68" s="108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5"/>
      <c r="AP68" s="105"/>
      <c r="AQ68" s="105"/>
      <c r="AR68" s="105"/>
    </row>
    <row r="69" spans="2:44" hidden="1">
      <c r="B69" s="1"/>
      <c r="H69" s="105" t="s">
        <v>188</v>
      </c>
      <c r="I69" s="106"/>
      <c r="J69" s="107"/>
      <c r="K69" s="110"/>
      <c r="L69" s="107"/>
      <c r="M69" s="107"/>
      <c r="N69" s="110"/>
      <c r="O69" s="107"/>
      <c r="P69" s="107"/>
      <c r="Q69" s="107"/>
      <c r="R69" s="111"/>
      <c r="S69" s="108"/>
      <c r="T69" s="108"/>
      <c r="U69" s="108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5"/>
      <c r="AP69" s="105"/>
      <c r="AQ69" s="105"/>
      <c r="AR69" s="105"/>
    </row>
    <row r="70" spans="2:44" hidden="1">
      <c r="B70" s="1"/>
      <c r="H70" s="105" t="s">
        <v>177</v>
      </c>
      <c r="I70" s="106"/>
      <c r="J70" s="107"/>
      <c r="K70" s="110"/>
      <c r="L70" s="107"/>
      <c r="M70" s="107"/>
      <c r="N70" s="110"/>
      <c r="O70" s="107"/>
      <c r="P70" s="107"/>
      <c r="Q70" s="107"/>
      <c r="R70" s="111"/>
      <c r="S70" s="108"/>
      <c r="T70" s="108"/>
      <c r="U70" s="108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5"/>
      <c r="AP70" s="105"/>
      <c r="AQ70" s="105"/>
      <c r="AR70" s="105"/>
    </row>
    <row r="71" spans="2:44" hidden="1">
      <c r="B71" s="1"/>
      <c r="H71" s="105"/>
      <c r="I71" s="106"/>
      <c r="J71" s="107"/>
      <c r="K71" s="110"/>
      <c r="L71" s="107"/>
      <c r="M71" s="107"/>
      <c r="N71" s="110"/>
      <c r="O71" s="107"/>
      <c r="P71" s="107"/>
      <c r="Q71" s="107"/>
      <c r="R71" s="111"/>
      <c r="S71" s="108"/>
      <c r="T71" s="108"/>
      <c r="U71" s="108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5"/>
      <c r="AP71" s="105"/>
      <c r="AQ71" s="105"/>
      <c r="AR71" s="105"/>
    </row>
    <row r="72" spans="2:44" hidden="1">
      <c r="B72" s="1"/>
      <c r="H72" s="105"/>
      <c r="I72" s="106"/>
      <c r="J72" s="107"/>
      <c r="K72" s="110"/>
      <c r="L72" s="107"/>
      <c r="M72" s="107"/>
      <c r="N72" s="110"/>
      <c r="O72" s="107"/>
      <c r="P72" s="107"/>
      <c r="Q72" s="107"/>
      <c r="R72" s="111"/>
      <c r="S72" s="108"/>
      <c r="T72" s="108"/>
      <c r="U72" s="108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5"/>
      <c r="AP72" s="105"/>
      <c r="AQ72" s="105"/>
      <c r="AR72" s="105"/>
    </row>
    <row r="73" spans="2:44">
      <c r="B73" s="1"/>
      <c r="H73" s="105"/>
      <c r="I73" s="106"/>
      <c r="J73" s="107"/>
      <c r="K73" s="110"/>
      <c r="L73" s="107"/>
      <c r="M73" s="107"/>
      <c r="N73" s="110"/>
      <c r="O73" s="107"/>
      <c r="P73" s="107"/>
      <c r="Q73" s="107"/>
      <c r="R73" s="111"/>
      <c r="S73" s="108"/>
      <c r="T73" s="108"/>
      <c r="U73" s="108"/>
      <c r="V73" s="105"/>
      <c r="W73" s="105"/>
      <c r="X73" s="105"/>
      <c r="Y73" s="105"/>
      <c r="Z73" s="105"/>
      <c r="AA73" s="105"/>
      <c r="AB73" s="105"/>
      <c r="AC73" s="105"/>
      <c r="AD73" s="105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5"/>
      <c r="AP73" s="105"/>
      <c r="AQ73" s="105"/>
      <c r="AR73" s="105"/>
    </row>
    <row r="74" spans="2:44" s="19" customFormat="1" ht="33" customHeight="1">
      <c r="H74" s="105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  <c r="AA74" s="134"/>
      <c r="AB74" s="134"/>
      <c r="AC74" s="134"/>
      <c r="AD74" s="134"/>
      <c r="AE74" s="134"/>
      <c r="AF74" s="134"/>
      <c r="AG74" s="134"/>
      <c r="AH74" s="134"/>
      <c r="AI74" s="132"/>
      <c r="AJ74" s="132"/>
      <c r="AK74" s="132"/>
      <c r="AL74" s="114"/>
      <c r="AM74" s="114"/>
      <c r="AN74" s="114"/>
      <c r="AO74" s="114"/>
      <c r="AP74" s="114"/>
      <c r="AQ74" s="114"/>
      <c r="AR74" s="114"/>
    </row>
    <row r="75" spans="2:44" s="19" customFormat="1" ht="33" customHeight="1"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X75" s="134"/>
      <c r="Y75" s="134"/>
      <c r="Z75" s="134"/>
      <c r="AA75" s="134"/>
      <c r="AB75" s="134"/>
      <c r="AC75" s="134"/>
      <c r="AD75" s="134"/>
      <c r="AE75" s="134"/>
      <c r="AF75" s="134"/>
      <c r="AG75" s="134"/>
      <c r="AH75" s="134"/>
      <c r="AI75" s="132"/>
      <c r="AJ75" s="132"/>
      <c r="AK75" s="132"/>
      <c r="AL75" s="114"/>
      <c r="AM75" s="114"/>
      <c r="AN75" s="114"/>
      <c r="AO75" s="114"/>
      <c r="AP75" s="114"/>
      <c r="AQ75" s="114"/>
      <c r="AR75" s="114"/>
    </row>
    <row r="76" spans="2:44" s="19" customFormat="1" ht="33" customHeight="1"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  <c r="AA76" s="134"/>
      <c r="AB76" s="134"/>
      <c r="AC76" s="134"/>
      <c r="AD76" s="134"/>
      <c r="AE76" s="134"/>
      <c r="AF76" s="134"/>
      <c r="AG76" s="134"/>
      <c r="AH76" s="134"/>
      <c r="AI76" s="132"/>
      <c r="AJ76" s="132"/>
      <c r="AK76" s="132"/>
      <c r="AL76" s="114"/>
      <c r="AM76" s="114"/>
      <c r="AN76" s="114"/>
      <c r="AO76" s="114"/>
      <c r="AP76" s="114"/>
      <c r="AQ76" s="114"/>
      <c r="AR76" s="114"/>
    </row>
    <row r="77" spans="2:44" s="19" customFormat="1" ht="33" customHeight="1"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4"/>
      <c r="Z77" s="134"/>
      <c r="AA77" s="134"/>
      <c r="AB77" s="134"/>
      <c r="AC77" s="134"/>
      <c r="AD77" s="134"/>
      <c r="AE77" s="134"/>
      <c r="AF77" s="134"/>
      <c r="AG77" s="134"/>
      <c r="AH77" s="134"/>
      <c r="AI77" s="132"/>
      <c r="AJ77" s="132"/>
      <c r="AK77" s="132"/>
      <c r="AL77" s="114"/>
      <c r="AM77" s="114"/>
      <c r="AN77" s="114"/>
      <c r="AO77" s="114"/>
      <c r="AP77" s="114"/>
      <c r="AQ77" s="114"/>
      <c r="AR77" s="114"/>
    </row>
    <row r="78" spans="2:44" s="19" customFormat="1" ht="33" customHeight="1"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  <c r="Z78" s="134"/>
      <c r="AA78" s="134"/>
      <c r="AB78" s="134"/>
      <c r="AC78" s="134"/>
      <c r="AD78" s="134"/>
      <c r="AE78" s="134"/>
      <c r="AF78" s="134"/>
      <c r="AG78" s="134"/>
      <c r="AH78" s="134"/>
      <c r="AI78" s="132"/>
      <c r="AJ78" s="132"/>
      <c r="AK78" s="132"/>
      <c r="AL78" s="114"/>
      <c r="AM78" s="114"/>
      <c r="AN78" s="114"/>
      <c r="AO78" s="114"/>
      <c r="AP78" s="114"/>
      <c r="AQ78" s="114"/>
      <c r="AR78" s="114"/>
    </row>
    <row r="79" spans="2:44" s="19" customFormat="1" ht="33" customHeight="1"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  <c r="AA79" s="134"/>
      <c r="AB79" s="134"/>
      <c r="AC79" s="134"/>
      <c r="AD79" s="134"/>
      <c r="AE79" s="134"/>
      <c r="AF79" s="134"/>
      <c r="AG79" s="134"/>
      <c r="AH79" s="134"/>
      <c r="AI79" s="132"/>
      <c r="AJ79" s="132"/>
      <c r="AK79" s="132"/>
      <c r="AL79" s="114"/>
      <c r="AM79" s="114"/>
      <c r="AN79" s="114"/>
      <c r="AO79" s="114"/>
      <c r="AP79" s="114"/>
      <c r="AQ79" s="114"/>
      <c r="AR79" s="114"/>
    </row>
    <row r="80" spans="2:44" s="19" customFormat="1" ht="33" customHeight="1">
      <c r="H80" s="134"/>
      <c r="AI80" s="132"/>
      <c r="AJ80" s="132"/>
      <c r="AK80" s="132"/>
      <c r="AL80" s="114"/>
      <c r="AM80" s="114"/>
      <c r="AN80" s="114"/>
      <c r="AO80" s="114"/>
      <c r="AP80" s="114"/>
      <c r="AQ80" s="114"/>
      <c r="AR80" s="114"/>
    </row>
    <row r="81" spans="8:44" s="19" customFormat="1" ht="33" customHeight="1">
      <c r="AI81" s="132"/>
      <c r="AJ81" s="132"/>
      <c r="AK81" s="132"/>
      <c r="AL81" s="114"/>
      <c r="AM81" s="114"/>
      <c r="AN81" s="114"/>
      <c r="AO81" s="114"/>
      <c r="AP81" s="114"/>
      <c r="AQ81" s="114"/>
      <c r="AR81" s="114"/>
    </row>
    <row r="82" spans="8:44" s="19" customFormat="1" ht="33" customHeight="1">
      <c r="AI82" s="132"/>
      <c r="AJ82" s="132"/>
      <c r="AK82" s="132"/>
      <c r="AL82" s="114"/>
      <c r="AM82" s="114"/>
      <c r="AN82" s="114"/>
      <c r="AO82" s="114"/>
      <c r="AP82" s="114"/>
      <c r="AQ82" s="114"/>
      <c r="AR82" s="114"/>
    </row>
    <row r="83" spans="8:44" s="19" customFormat="1" ht="33" customHeight="1">
      <c r="AI83" s="132"/>
      <c r="AJ83" s="132"/>
      <c r="AK83" s="132"/>
      <c r="AL83" s="114"/>
      <c r="AM83" s="114"/>
      <c r="AN83" s="114"/>
      <c r="AO83" s="114"/>
      <c r="AP83" s="114"/>
      <c r="AQ83" s="114"/>
      <c r="AR83" s="114"/>
    </row>
    <row r="84" spans="8:44" s="19" customFormat="1" ht="33" customHeight="1">
      <c r="AI84" s="132"/>
      <c r="AJ84" s="132"/>
      <c r="AK84" s="132"/>
      <c r="AL84" s="114"/>
      <c r="AM84" s="114"/>
      <c r="AN84" s="114"/>
      <c r="AO84" s="114"/>
      <c r="AP84" s="114"/>
      <c r="AQ84" s="114"/>
      <c r="AR84" s="114"/>
    </row>
    <row r="85" spans="8:44">
      <c r="H85" s="19"/>
    </row>
  </sheetData>
  <mergeCells count="20">
    <mergeCell ref="K4:M4"/>
    <mergeCell ref="K5:M5"/>
    <mergeCell ref="B5:I5"/>
    <mergeCell ref="Z7:AG7"/>
    <mergeCell ref="C35:D35"/>
    <mergeCell ref="E35:AF35"/>
    <mergeCell ref="AE8:AG8"/>
    <mergeCell ref="O8:V8"/>
    <mergeCell ref="W8:Y8"/>
    <mergeCell ref="Z8:AD8"/>
    <mergeCell ref="B8:L8"/>
    <mergeCell ref="M8:N8"/>
    <mergeCell ref="Y30:Z30"/>
    <mergeCell ref="Y31:Z31"/>
    <mergeCell ref="C36:D36"/>
    <mergeCell ref="E36:AF36"/>
    <mergeCell ref="C34:D34"/>
    <mergeCell ref="E34:AF34"/>
    <mergeCell ref="C33:D33"/>
    <mergeCell ref="E33:AF33"/>
  </mergeCells>
  <phoneticPr fontId="15" type="noConversion"/>
  <dataValidations count="9">
    <dataValidation type="list" allowBlank="1" showInputMessage="1" showErrorMessage="1" sqref="M29" xr:uid="{00000000-0002-0000-0200-000006000000}">
      <formula1>$M$53:$M$58</formula1>
    </dataValidation>
    <dataValidation type="list" allowBlank="1" showInputMessage="1" showErrorMessage="1" sqref="P29" xr:uid="{00000000-0002-0000-0200-000007000000}">
      <formula1>$P$53:$P$55</formula1>
    </dataValidation>
    <dataValidation type="list" allowBlank="1" showInputMessage="1" showErrorMessage="1" sqref="G10:G27" xr:uid="{00000000-0002-0000-0200-000000000000}">
      <formula1>$G$57:$G$59</formula1>
    </dataValidation>
    <dataValidation type="list" allowBlank="1" showInputMessage="1" showErrorMessage="1" sqref="P10:P27" xr:uid="{00000000-0002-0000-0200-000002000000}">
      <formula1>$P$57:$P$59</formula1>
    </dataValidation>
    <dataValidation type="list" allowBlank="1" showInputMessage="1" showErrorMessage="1" sqref="Q10:Q27" xr:uid="{00000000-0002-0000-0200-000003000000}">
      <formula1>$Q$57:$Q$59</formula1>
    </dataValidation>
    <dataValidation type="list" allowBlank="1" showInputMessage="1" showErrorMessage="1" sqref="V10:V27" xr:uid="{00000000-0002-0000-0200-000004000000}">
      <formula1>$V$57:$V$58</formula1>
    </dataValidation>
    <dataValidation type="list" allowBlank="1" showInputMessage="1" showErrorMessage="1" sqref="M10:M27" xr:uid="{00000000-0002-0000-0200-000005000000}">
      <formula1>$M$57:$M$62</formula1>
    </dataValidation>
    <dataValidation type="date" errorStyle="information" operator="greaterThan" allowBlank="1" showInputMessage="1" showErrorMessage="1" errorTitle="Date Error" error="Please enter Data as mm/dd/yy (e.g., 05/25/18)" sqref="R10:R27" xr:uid="{00000000-0002-0000-0200-000008000000}">
      <formula1>42005</formula1>
    </dataValidation>
    <dataValidation type="list" allowBlank="1" showInputMessage="1" showErrorMessage="1" sqref="H10:H27" xr:uid="{00000000-0002-0000-0200-000001000000}">
      <formula1>$H$57:$H$70</formula1>
    </dataValidation>
  </dataValidations>
  <pageMargins left="0.25" right="0.25" top="0.75" bottom="0.75" header="0.3" footer="0.3"/>
  <pageSetup paperSize="5" scale="64" fitToWidth="2" orientation="landscape"/>
  <drawing r:id="rId1"/>
  <extLst>
    <ext xmlns:mx="http://schemas.microsoft.com/office/mac/excel/2008/main" uri="{64002731-A6B0-56B0-2670-7721B7C09600}">
      <mx:PLV Mode="0" OnePage="0" WScale="5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4"/>
  <sheetViews>
    <sheetView workbookViewId="0">
      <selection activeCell="J49" sqref="J49:K49"/>
    </sheetView>
  </sheetViews>
  <sheetFormatPr defaultColWidth="8.81640625" defaultRowHeight="14.5"/>
  <sheetData>
    <row r="1" spans="1:1">
      <c r="A1" t="s">
        <v>189</v>
      </c>
    </row>
    <row r="2" spans="1:1">
      <c r="A2" t="s">
        <v>190</v>
      </c>
    </row>
    <row r="3" spans="1:1">
      <c r="A3" t="s">
        <v>101</v>
      </c>
    </row>
    <row r="4" spans="1:1">
      <c r="A4" t="s">
        <v>191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12</vt:i4>
      </vt:variant>
    </vt:vector>
  </HeadingPairs>
  <TitlesOfParts>
    <vt:vector size="16" baseType="lpstr">
      <vt:lpstr>PFS</vt:lpstr>
      <vt:lpstr>PFS Worksheet</vt:lpstr>
      <vt:lpstr>SREO</vt:lpstr>
      <vt:lpstr>Sheet3</vt:lpstr>
      <vt:lpstr>PFS!Print_Area</vt:lpstr>
      <vt:lpstr>'PFS Worksheet'!Print_Area</vt:lpstr>
      <vt:lpstr>SREO!Print_Area</vt:lpstr>
      <vt:lpstr>schedule1</vt:lpstr>
      <vt:lpstr>schedule10</vt:lpstr>
      <vt:lpstr>schedule11</vt:lpstr>
      <vt:lpstr>schedule12</vt:lpstr>
      <vt:lpstr>schedule2</vt:lpstr>
      <vt:lpstr>schedule3</vt:lpstr>
      <vt:lpstr>schedule6</vt:lpstr>
      <vt:lpstr>schedule8</vt:lpstr>
      <vt:lpstr>schedule9</vt:lpstr>
    </vt:vector>
  </TitlesOfParts>
  <Manager/>
  <Company>CBRE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Pirhalla</dc:creator>
  <cp:keywords/>
  <dc:description/>
  <cp:lastModifiedBy>Joe Joe</cp:lastModifiedBy>
  <cp:revision/>
  <dcterms:created xsi:type="dcterms:W3CDTF">2016-06-16T13:49:20Z</dcterms:created>
  <dcterms:modified xsi:type="dcterms:W3CDTF">2026-01-26T19:30:51Z</dcterms:modified>
  <cp:category/>
  <cp:contentStatus/>
</cp:coreProperties>
</file>